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285" windowWidth="14805" windowHeight="7830" tabRatio="960" activeTab="1"/>
  </bookViews>
  <sheets>
    <sheet name="Приложение 1" sheetId="10" r:id="rId1"/>
    <sheet name="Приложение 2" sheetId="3" r:id="rId2"/>
    <sheet name="Приложение 3" sheetId="2" r:id="rId3"/>
    <sheet name="Приложение 4" sheetId="4" r:id="rId4"/>
    <sheet name="Приложение 5" sheetId="13" r:id="rId5"/>
    <sheet name="Приложение6" sheetId="14" r:id="rId6"/>
  </sheets>
  <definedNames>
    <definedName name="_xlnm._FilterDatabase" localSheetId="1" hidden="1">'Приложение 2'!$A$6:$L$81</definedName>
    <definedName name="_xlnm._FilterDatabase" localSheetId="2" hidden="1">'Приложение 3'!$A$6:$O$80</definedName>
    <definedName name="_xlnm._FilterDatabase" localSheetId="3" hidden="1">'Приложение 4'!$A$6:$L$96</definedName>
    <definedName name="_xlnm.Print_Titles" localSheetId="4">'Приложение 5'!$11:$11</definedName>
    <definedName name="_xlnm.Print_Area" localSheetId="0">'Приложение 1'!$A$1:$E$27</definedName>
    <definedName name="_xlnm.Print_Area" localSheetId="4">'Приложение 5'!$A$1:$E$31</definedName>
  </definedNames>
  <calcPr calcId="125725"/>
</workbook>
</file>

<file path=xl/calcChain.xml><?xml version="1.0" encoding="utf-8"?>
<calcChain xmlns="http://schemas.openxmlformats.org/spreadsheetml/2006/main">
  <c r="D29" i="13"/>
  <c r="C30"/>
  <c r="D30"/>
  <c r="F22" i="14"/>
  <c r="F16"/>
  <c r="I22"/>
  <c r="I16"/>
  <c r="I21"/>
  <c r="G22"/>
  <c r="G16"/>
  <c r="G21" s="1"/>
  <c r="D28" i="13"/>
  <c r="C29"/>
  <c r="C28"/>
  <c r="E13" i="10"/>
  <c r="D13"/>
  <c r="D12" s="1"/>
  <c r="D11" s="1"/>
  <c r="H12" s="1"/>
  <c r="H11"/>
  <c r="E12"/>
  <c r="E11"/>
  <c r="H13" s="1"/>
  <c r="F21" i="14"/>
  <c r="K14" i="2"/>
  <c r="K13" s="1"/>
  <c r="K12" s="1"/>
  <c r="K11" s="1"/>
  <c r="K10" s="1"/>
  <c r="K9" s="1"/>
  <c r="J14"/>
  <c r="K36" i="4"/>
  <c r="K35" s="1"/>
  <c r="K34" s="1"/>
  <c r="K33" s="1"/>
  <c r="K32" s="1"/>
  <c r="K31" s="1"/>
  <c r="K30" s="1"/>
  <c r="K29" s="1"/>
  <c r="I14" i="2"/>
  <c r="I13" s="1"/>
  <c r="I12" s="1"/>
  <c r="I11" s="1"/>
  <c r="I10" s="1"/>
  <c r="I9" s="1"/>
  <c r="K19"/>
  <c r="L51" i="4"/>
  <c r="L50" s="1"/>
  <c r="L49" s="1"/>
  <c r="L48" s="1"/>
  <c r="L47" s="1"/>
  <c r="L46" s="1"/>
  <c r="L45" s="1"/>
  <c r="J19" i="2"/>
  <c r="K51" i="4"/>
  <c r="K50" s="1"/>
  <c r="K49" s="1"/>
  <c r="K48" s="1"/>
  <c r="K47" s="1"/>
  <c r="K46" s="1"/>
  <c r="K45" s="1"/>
  <c r="I19" i="2"/>
  <c r="J51" i="4"/>
  <c r="J50" s="1"/>
  <c r="J49" s="1"/>
  <c r="J48" s="1"/>
  <c r="J47" s="1"/>
  <c r="J46" s="1"/>
  <c r="K24" i="2"/>
  <c r="L59" i="4" s="1"/>
  <c r="L58" s="1"/>
  <c r="L57" s="1"/>
  <c r="L56" s="1"/>
  <c r="L55" s="1"/>
  <c r="L54" s="1"/>
  <c r="J24" i="2"/>
  <c r="K59" i="4"/>
  <c r="K58" s="1"/>
  <c r="K57" s="1"/>
  <c r="K56" s="1"/>
  <c r="K55" s="1"/>
  <c r="K54" s="1"/>
  <c r="I24" i="2"/>
  <c r="J59" i="4" s="1"/>
  <c r="J58" s="1"/>
  <c r="J57" s="1"/>
  <c r="J56" s="1"/>
  <c r="J55" s="1"/>
  <c r="J54" s="1"/>
  <c r="K27" i="2"/>
  <c r="L65" i="4"/>
  <c r="L64"/>
  <c r="L63" s="1"/>
  <c r="L62" s="1"/>
  <c r="L61" s="1"/>
  <c r="J27" i="2"/>
  <c r="K65" i="4" s="1"/>
  <c r="K64" s="1"/>
  <c r="K63" s="1"/>
  <c r="K62" s="1"/>
  <c r="K61" s="1"/>
  <c r="I27" i="2"/>
  <c r="J65" i="4" s="1"/>
  <c r="J64" s="1"/>
  <c r="J63" s="1"/>
  <c r="J62" s="1"/>
  <c r="J61" s="1"/>
  <c r="K30" i="2"/>
  <c r="L71" i="4" s="1"/>
  <c r="L70" s="1"/>
  <c r="L69" s="1"/>
  <c r="L68" s="1"/>
  <c r="L67" s="1"/>
  <c r="J30" i="2"/>
  <c r="K71" i="4" s="1"/>
  <c r="K70" s="1"/>
  <c r="K69" s="1"/>
  <c r="K68" s="1"/>
  <c r="K67" s="1"/>
  <c r="I30" i="2"/>
  <c r="J71" i="4" s="1"/>
  <c r="J70" s="1"/>
  <c r="J69" s="1"/>
  <c r="J68" s="1"/>
  <c r="J67" s="1"/>
  <c r="K39" i="2"/>
  <c r="L89" i="4"/>
  <c r="L88"/>
  <c r="L87" s="1"/>
  <c r="L86" s="1"/>
  <c r="L85" s="1"/>
  <c r="L84" s="1"/>
  <c r="J39" i="2"/>
  <c r="K89" i="4"/>
  <c r="K88" s="1"/>
  <c r="K87" s="1"/>
  <c r="K86" s="1"/>
  <c r="K85" s="1"/>
  <c r="K84" s="1"/>
  <c r="I39" i="2"/>
  <c r="J89" i="4" s="1"/>
  <c r="J88" s="1"/>
  <c r="J87" s="1"/>
  <c r="J86" s="1"/>
  <c r="J85" s="1"/>
  <c r="J84" s="1"/>
  <c r="K46" i="2"/>
  <c r="L23" i="4"/>
  <c r="L22"/>
  <c r="L21"/>
  <c r="L20" s="1"/>
  <c r="L19" s="1"/>
  <c r="J46" i="2"/>
  <c r="K23" i="4"/>
  <c r="K22" s="1"/>
  <c r="K21" s="1"/>
  <c r="K20" s="1"/>
  <c r="K19" s="1"/>
  <c r="I46" i="2"/>
  <c r="I45"/>
  <c r="K45"/>
  <c r="I38"/>
  <c r="I37" s="1"/>
  <c r="I36" s="1"/>
  <c r="I35" s="1"/>
  <c r="I34" s="1"/>
  <c r="J38"/>
  <c r="J37"/>
  <c r="J36" s="1"/>
  <c r="J35" s="1"/>
  <c r="J34" s="1"/>
  <c r="J45"/>
  <c r="K38"/>
  <c r="K37"/>
  <c r="K36" s="1"/>
  <c r="K35" s="1"/>
  <c r="K34" s="1"/>
  <c r="J28"/>
  <c r="J26"/>
  <c r="J23"/>
  <c r="J22" s="1"/>
  <c r="J18"/>
  <c r="J17" s="1"/>
  <c r="J16" s="1"/>
  <c r="J13"/>
  <c r="J12"/>
  <c r="J11"/>
  <c r="J10"/>
  <c r="L36" i="4"/>
  <c r="L35"/>
  <c r="L34"/>
  <c r="L33"/>
  <c r="L32"/>
  <c r="L31"/>
  <c r="L30"/>
  <c r="L29" s="1"/>
  <c r="K28" i="2"/>
  <c r="K26"/>
  <c r="K23"/>
  <c r="K22" s="1"/>
  <c r="K18"/>
  <c r="K17" s="1"/>
  <c r="K16" s="1"/>
  <c r="J23" i="4"/>
  <c r="J22"/>
  <c r="J21" s="1"/>
  <c r="J20" s="1"/>
  <c r="J19" s="1"/>
  <c r="J18" s="1"/>
  <c r="J17" s="1"/>
  <c r="J16" s="1"/>
  <c r="J36"/>
  <c r="J35" s="1"/>
  <c r="J34" s="1"/>
  <c r="J33" s="1"/>
  <c r="J32" s="1"/>
  <c r="J31" s="1"/>
  <c r="J30" s="1"/>
  <c r="J29" s="1"/>
  <c r="I26" i="2"/>
  <c r="I23"/>
  <c r="I22"/>
  <c r="I18"/>
  <c r="I17"/>
  <c r="K48"/>
  <c r="L28" i="4"/>
  <c r="L27"/>
  <c r="L26"/>
  <c r="L25" s="1"/>
  <c r="L24" s="1"/>
  <c r="J48" i="2"/>
  <c r="K28" i="4"/>
  <c r="K27" s="1"/>
  <c r="K26" s="1"/>
  <c r="K25" s="1"/>
  <c r="K24" s="1"/>
  <c r="I48" i="2"/>
  <c r="J28" i="4"/>
  <c r="J27"/>
  <c r="J26"/>
  <c r="J25"/>
  <c r="J24"/>
  <c r="K55" i="2"/>
  <c r="L15" i="4"/>
  <c r="L14"/>
  <c r="L13"/>
  <c r="L12"/>
  <c r="L11"/>
  <c r="L10"/>
  <c r="L9"/>
  <c r="J55" i="2"/>
  <c r="K15" i="4"/>
  <c r="K14"/>
  <c r="K13"/>
  <c r="K12"/>
  <c r="K11" s="1"/>
  <c r="K10" s="1"/>
  <c r="K9" s="1"/>
  <c r="J15"/>
  <c r="J14" s="1"/>
  <c r="J13" s="1"/>
  <c r="J12" s="1"/>
  <c r="J11" s="1"/>
  <c r="J10" s="1"/>
  <c r="J9" s="1"/>
  <c r="K63" i="2"/>
  <c r="L42" i="4"/>
  <c r="L41"/>
  <c r="L40"/>
  <c r="L39" s="1"/>
  <c r="L38" s="1"/>
  <c r="L37" s="1"/>
  <c r="J63" i="2"/>
  <c r="K42" i="4"/>
  <c r="K41" s="1"/>
  <c r="K40" s="1"/>
  <c r="K39" s="1"/>
  <c r="K38" s="1"/>
  <c r="K37" s="1"/>
  <c r="I63" i="2"/>
  <c r="J42" i="4" s="1"/>
  <c r="J41" s="1"/>
  <c r="J40" s="1"/>
  <c r="J39" s="1"/>
  <c r="J38" s="1"/>
  <c r="J37" s="1"/>
  <c r="K71" i="2"/>
  <c r="L82" i="4"/>
  <c r="L81" s="1"/>
  <c r="L80" s="1"/>
  <c r="L79" s="1"/>
  <c r="L78" s="1"/>
  <c r="L77" s="1"/>
  <c r="J71" i="2"/>
  <c r="K82" i="4"/>
  <c r="K81"/>
  <c r="K80"/>
  <c r="K79"/>
  <c r="K78"/>
  <c r="K77"/>
  <c r="I71" i="2"/>
  <c r="J82" i="4"/>
  <c r="J81" s="1"/>
  <c r="J80" s="1"/>
  <c r="J79" s="1"/>
  <c r="J78" s="1"/>
  <c r="J77" s="1"/>
  <c r="K80" i="2"/>
  <c r="L96" i="4" s="1"/>
  <c r="J80" i="2"/>
  <c r="K96" i="4" s="1"/>
  <c r="K79" i="2"/>
  <c r="L95" i="4" s="1"/>
  <c r="L94" s="1"/>
  <c r="L93" s="1"/>
  <c r="L92" s="1"/>
  <c r="L91" s="1"/>
  <c r="L90" s="1"/>
  <c r="J79" i="2"/>
  <c r="I79"/>
  <c r="L71" i="3"/>
  <c r="L70"/>
  <c r="L69"/>
  <c r="L68"/>
  <c r="L67" s="1"/>
  <c r="L66" s="1"/>
  <c r="K71"/>
  <c r="K70"/>
  <c r="K69" s="1"/>
  <c r="K68" s="1"/>
  <c r="K67" s="1"/>
  <c r="K66" s="1"/>
  <c r="J70"/>
  <c r="J68"/>
  <c r="J67" s="1"/>
  <c r="J66" s="1"/>
  <c r="L62"/>
  <c r="K62"/>
  <c r="L60"/>
  <c r="L58"/>
  <c r="K58"/>
  <c r="L56"/>
  <c r="L55" s="1"/>
  <c r="L54" s="1"/>
  <c r="L47"/>
  <c r="K47"/>
  <c r="J47"/>
  <c r="L49"/>
  <c r="K49"/>
  <c r="L40"/>
  <c r="L39" s="1"/>
  <c r="L38" s="1"/>
  <c r="L37" s="1"/>
  <c r="L36" s="1"/>
  <c r="K40"/>
  <c r="K39"/>
  <c r="K38" s="1"/>
  <c r="K37" s="1"/>
  <c r="K36" s="1"/>
  <c r="J39"/>
  <c r="J38" s="1"/>
  <c r="J37" s="1"/>
  <c r="J36" s="1"/>
  <c r="L30"/>
  <c r="K30"/>
  <c r="L28"/>
  <c r="K28"/>
  <c r="J28"/>
  <c r="L24"/>
  <c r="L23"/>
  <c r="K24"/>
  <c r="K23"/>
  <c r="J23"/>
  <c r="L19"/>
  <c r="L18" s="1"/>
  <c r="L17" s="1"/>
  <c r="K19"/>
  <c r="K18"/>
  <c r="K17" s="1"/>
  <c r="J19"/>
  <c r="J18" s="1"/>
  <c r="L14"/>
  <c r="L13" s="1"/>
  <c r="L12" s="1"/>
  <c r="L11" s="1"/>
  <c r="K14"/>
  <c r="K13" s="1"/>
  <c r="K12" s="1"/>
  <c r="J14"/>
  <c r="J13"/>
  <c r="J12" s="1"/>
  <c r="K78" i="2"/>
  <c r="K77" s="1"/>
  <c r="K76" s="1"/>
  <c r="K75" s="1"/>
  <c r="K74" s="1"/>
  <c r="K73" s="1"/>
  <c r="L46" i="3"/>
  <c r="L45" s="1"/>
  <c r="L44" s="1"/>
  <c r="L43" s="1"/>
  <c r="L42" s="1"/>
  <c r="L22"/>
  <c r="K22"/>
  <c r="K10"/>
  <c r="K46"/>
  <c r="K45"/>
  <c r="K44" s="1"/>
  <c r="K43" s="1"/>
  <c r="K42" s="1"/>
  <c r="L52"/>
  <c r="K70" i="2"/>
  <c r="K69" s="1"/>
  <c r="K68" s="1"/>
  <c r="K67" s="1"/>
  <c r="K66" s="1"/>
  <c r="K65" s="1"/>
  <c r="J54"/>
  <c r="J53"/>
  <c r="J52" s="1"/>
  <c r="J70"/>
  <c r="J69" s="1"/>
  <c r="J68" s="1"/>
  <c r="J67" s="1"/>
  <c r="J66" s="1"/>
  <c r="J65" s="1"/>
  <c r="J62"/>
  <c r="J61"/>
  <c r="J60" s="1"/>
  <c r="J78"/>
  <c r="J77" s="1"/>
  <c r="J76" s="1"/>
  <c r="J75" s="1"/>
  <c r="J74" s="1"/>
  <c r="J73" s="1"/>
  <c r="K95" i="4"/>
  <c r="K94" s="1"/>
  <c r="K93" s="1"/>
  <c r="K92" s="1"/>
  <c r="K91" s="1"/>
  <c r="K90" s="1"/>
  <c r="L75"/>
  <c r="J47" i="2"/>
  <c r="J44"/>
  <c r="J43" s="1"/>
  <c r="J42" s="1"/>
  <c r="J41" s="1"/>
  <c r="J40" s="1"/>
  <c r="I70"/>
  <c r="I69"/>
  <c r="I67"/>
  <c r="I66"/>
  <c r="I65" s="1"/>
  <c r="K47"/>
  <c r="K44" s="1"/>
  <c r="K43" s="1"/>
  <c r="K42" s="1"/>
  <c r="K41" s="1"/>
  <c r="K40" s="1"/>
  <c r="I78"/>
  <c r="I77" s="1"/>
  <c r="I76" s="1"/>
  <c r="I75" s="1"/>
  <c r="I74" s="1"/>
  <c r="I73" s="1"/>
  <c r="J95" i="4"/>
  <c r="J94" s="1"/>
  <c r="J93" s="1"/>
  <c r="J92" s="1"/>
  <c r="J91" s="1"/>
  <c r="J90" s="1"/>
  <c r="J75"/>
  <c r="K62" i="2"/>
  <c r="K61"/>
  <c r="K60" s="1"/>
  <c r="K54"/>
  <c r="K53" s="1"/>
  <c r="K52" s="1"/>
  <c r="I47"/>
  <c r="I44"/>
  <c r="I43" s="1"/>
  <c r="I42" s="1"/>
  <c r="I41" s="1"/>
  <c r="I40" s="1"/>
  <c r="I62"/>
  <c r="I61"/>
  <c r="I60" s="1"/>
  <c r="J9"/>
  <c r="I12" i="10"/>
  <c r="K75" i="4"/>
  <c r="J50" i="2"/>
  <c r="I11" i="10"/>
  <c r="I13"/>
  <c r="K50" i="2"/>
  <c r="K18" i="4" l="1"/>
  <c r="K17" s="1"/>
  <c r="K16" s="1"/>
  <c r="L18"/>
  <c r="L17" s="1"/>
  <c r="L16" s="1"/>
</calcChain>
</file>

<file path=xl/sharedStrings.xml><?xml version="1.0" encoding="utf-8"?>
<sst xmlns="http://schemas.openxmlformats.org/spreadsheetml/2006/main" count="1677" uniqueCount="232">
  <si>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</si>
  <si>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</si>
  <si>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</si>
  <si>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</si>
  <si>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</si>
  <si>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</si>
  <si>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</si>
  <si>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</si>
  <si>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</si>
  <si>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</si>
  <si>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</si>
  <si>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</si>
  <si>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</si>
  <si>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</si>
  <si>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</si>
  <si>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</si>
  <si>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</si>
  <si>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</si>
  <si>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</si>
  <si>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</si>
  <si>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</si>
  <si>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</si>
  <si>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</si>
  <si>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</si>
  <si>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</si>
  <si>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</si>
  <si>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</si>
  <si>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</si>
  <si>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</si>
  <si>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</si>
  <si>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</si>
  <si>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</si>
  <si>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</si>
  <si>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Основное мероприятие «Обеспечение деятельности должностных лиц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</si>
  <si>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03</t>
  </si>
  <si>
    <t>77150</t>
  </si>
  <si>
    <t>200</t>
  </si>
  <si>
    <t>240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</si>
  <si>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</si>
  <si>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</si>
  <si>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</si>
  <si>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65</t>
  </si>
  <si>
    <t>0</t>
  </si>
  <si>
    <t>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</si>
  <si>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</si>
  <si>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</si>
  <si>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</si>
  <si>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</si>
  <si>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41110</t>
  </si>
  <si>
    <t>41120</t>
  </si>
  <si>
    <t>Иные бюджетные ассигнования</t>
  </si>
  <si>
    <t>Уплата налогов, сборов и иных платежей</t>
  </si>
  <si>
    <t>850</t>
  </si>
  <si>
    <t>800</t>
  </si>
  <si>
    <t>Непрограммные расходы главных распорядителей средств местного бюджет</t>
  </si>
  <si>
    <t>Непрограммные расходы в рамках обеспечения деятельности главных распорядителей средств местного бюджета</t>
  </si>
  <si>
    <t>Резервные фонды</t>
  </si>
  <si>
    <t>89</t>
  </si>
  <si>
    <t>41180</t>
  </si>
  <si>
    <t>870</t>
  </si>
  <si>
    <t>Резервные средства</t>
  </si>
  <si>
    <t>13</t>
  </si>
  <si>
    <t>Не программные расходы главных распорядителей бюджетных средств Республики Мордовия</t>
  </si>
  <si>
    <t>Не программные расходы в рамках обеспечения деятельности главных распорядителей бюджетных средств Республики Мордовия</t>
  </si>
  <si>
    <t>02</t>
  </si>
  <si>
    <t>17</t>
  </si>
  <si>
    <t>Национальная оборона</t>
  </si>
  <si>
    <t>Мобилизационная и вневойсковая подготовка</t>
  </si>
  <si>
    <t>Основное мероприятие «Обеспечение деятельности военно-учетного стола»</t>
  </si>
  <si>
    <t>Осуществление первичного воинского учета на территориях, где отсутствуют военные комиссариаты</t>
  </si>
  <si>
    <t>51180</t>
  </si>
  <si>
    <t>09</t>
  </si>
  <si>
    <t>Национальная экономика</t>
  </si>
  <si>
    <t>Дорожное хозяйство</t>
  </si>
  <si>
    <t>Ремонт автомобильных дорог общего пользования местного значения и искусственных сооружений на них</t>
  </si>
  <si>
    <t>42500</t>
  </si>
  <si>
    <t>Жилищно - коммунальное хозяйство</t>
  </si>
  <si>
    <t>05</t>
  </si>
  <si>
    <t>Благоустройство</t>
  </si>
  <si>
    <t>Подпрограмма "Благоустройство"</t>
  </si>
  <si>
    <t>43040</t>
  </si>
  <si>
    <t>Основное мероприятие "Благоустройство территории городского поселения и поддержание санитарного состояния населенного пункта"</t>
  </si>
  <si>
    <t xml:space="preserve">Прочие мероприятия по благоустройству </t>
  </si>
  <si>
    <t>Социальная политика</t>
  </si>
  <si>
    <t>Пенсионное обеспечение</t>
  </si>
  <si>
    <t>03010</t>
  </si>
  <si>
    <t>300</t>
  </si>
  <si>
    <t>310</t>
  </si>
  <si>
    <t>Социальное обеспечение и иные выплаты населению</t>
  </si>
  <si>
    <t>Публичные нормативные социальные выплаты гражданам</t>
  </si>
  <si>
    <t>Обслуживание государственного (муниципального) долга</t>
  </si>
  <si>
    <t>Обслуживание государственного (муниципального) внутреннего долга</t>
  </si>
  <si>
    <t>41240</t>
  </si>
  <si>
    <t>Обслуживание муниципального долга</t>
  </si>
  <si>
    <t>700</t>
  </si>
  <si>
    <t>730</t>
  </si>
  <si>
    <t>2022 год</t>
  </si>
  <si>
    <t>2023 год</t>
  </si>
  <si>
    <t>2024 год</t>
  </si>
  <si>
    <t>Условно утвержденные расходы</t>
  </si>
  <si>
    <t>000</t>
  </si>
  <si>
    <t>00000</t>
  </si>
  <si>
    <t>2024год</t>
  </si>
  <si>
    <t>19</t>
  </si>
  <si>
    <t>2 00 00000 00 0000 000</t>
  </si>
  <si>
    <t>2 02 00000 00 0000 000</t>
  </si>
  <si>
    <t>2 02 10000 00 0000 150</t>
  </si>
  <si>
    <t>2 02 15001 00 0000 150</t>
  </si>
  <si>
    <t>2 02 30000 00 0000 150</t>
  </si>
  <si>
    <t>2 02 30024 00 0000 150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</si>
  <si>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</si>
  <si>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</si>
  <si>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>Дотации бюджетам бюджетной системы Российской Федерации</t>
  </si>
  <si>
    <t>Дотации на выравнивание бюджетной обеспеченности</t>
  </si>
  <si>
    <t>Субвенции бюджетам бюджетной системы Российской Федерации</t>
  </si>
  <si>
    <t>Субвенции местным бюджетам на выполнение передаваемых полномочий субъектов Российской Федерации</t>
  </si>
  <si>
    <t>2 02 35118 00 0000 150</t>
  </si>
  <si>
    <t>Субвенции бюджетам на осуществление первичного воинского учета на территориях, где отсутствуют военные комиссариаты</t>
  </si>
  <si>
    <t>000 01 00 00 00 00 0000 000</t>
  </si>
  <si>
    <t>000 01 02 00 00 00 0000 000</t>
  </si>
  <si>
    <t>000 01 02 00 00 00 0000 700</t>
  </si>
  <si>
    <t>000 01 03 01 00 00 0000 800</t>
  </si>
  <si>
    <t>000 01 05 00 00 00 0000 000</t>
  </si>
  <si>
    <t>000 01 05 00 00 00 0000 500</t>
  </si>
  <si>
    <t>000 01 05 02 00 00 0000 500</t>
  </si>
  <si>
    <t>000 01 05 02 01 00 0000 510</t>
  </si>
  <si>
    <t>000 01 05 00 00 00 0000 600</t>
  </si>
  <si>
    <t>000 01 05 02 00 00 0000 600</t>
  </si>
  <si>
    <t>000 01 05 02 01 00 0000 610</t>
  </si>
  <si>
    <t>000 01 06 05 00 00 0000 000</t>
  </si>
  <si>
    <t>ИСТОЧНИКИ ВНУТРЕННЕГО ФИНАНСИРОВАНИЯ ДЕФИЦИТОВ БЮДЖЕТОВ</t>
  </si>
  <si>
    <t>Кредиты кредитных организаций в валюте Российской Федерации</t>
  </si>
  <si>
    <t>Привлечение кредитов от кредитных организаций в валюте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</si>
  <si>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</si>
  <si>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бюджета</t>
  </si>
  <si>
    <t>Увеличение остатков средств бюджетов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</si>
  <si>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</si>
  <si>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</si>
  <si>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остатков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</si>
  <si>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</si>
  <si>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</si>
  <si>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000 01 02 00 00 13 0000 710</t>
  </si>
  <si>
    <t>Привлечение средств</t>
  </si>
  <si>
    <t>Погашение основной суммы задолженности</t>
  </si>
  <si>
    <t>000 01 03 00 00 00 0000 000</t>
  </si>
  <si>
    <t>Бюджетные кредиты из других бюджетов бюджетной системы Российской Федерации</t>
  </si>
  <si>
    <t>000 01 03 01 00 13 0000 810</t>
  </si>
  <si>
    <t>Привлечение средств для финансирования дефицита бюджета и погашения долговых обязательств</t>
  </si>
  <si>
    <t>Получение кредитов от российских кредитных организаций</t>
  </si>
  <si>
    <t>ИТОГО</t>
  </si>
  <si>
    <t>Получение бюджетных кредитов из других бюджетов бюджетной системы Российской Федерации</t>
  </si>
  <si>
    <t>Направления расходования привлеченных средств</t>
  </si>
  <si>
    <t>Погашение бюджетных  кредитов</t>
  </si>
  <si>
    <t>в том числе:</t>
  </si>
  <si>
    <t>Погашение бюджетного кредита,предоставленного из районного бюджета</t>
  </si>
  <si>
    <t>Погашение прочих заимствований</t>
  </si>
  <si>
    <t>Финансирование дефицита бюджета</t>
  </si>
  <si>
    <t>I</t>
  </si>
  <si>
    <t>II</t>
  </si>
  <si>
    <t>1.1</t>
  </si>
  <si>
    <t>Расходы на выплаты по оплате труда работников органов местного самоуправления</t>
  </si>
  <si>
    <t>Расходы на обеспечение функций органов местного самоуправления</t>
  </si>
  <si>
    <t>Доплаты к пенсиям муниципальных служащих Республики Мордовия</t>
  </si>
  <si>
    <t>Процентные платежи по муниципальному долгу</t>
  </si>
  <si>
    <t>2 02 15002 00 0000 150</t>
  </si>
  <si>
    <t>Дотации бюджетам на поддержку мер по обеспечению сбалансированности бюджетов</t>
  </si>
  <si>
    <t>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</si>
  <si>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</si>
  <si>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Дотации бюджетам сельских поселений на поддержку мер по обеспечению сбалансированности бюджетов</t>
  </si>
  <si>
    <t>2 02 15002 10 0000 150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</si>
  <si>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</si>
  <si>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</si>
  <si>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</si>
  <si>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2 02 40000 00 0000 150</t>
  </si>
  <si>
    <t>Межбюджетные трансферты,передаваемые бюджетам поселений из бюджетов муниципальных районов</t>
  </si>
  <si>
    <t>2 02 40014 00 0000 150</t>
  </si>
  <si>
    <t>Межбюджетные трансферты,передаваемые бюджетам сельских поселений из бюджетов муниципальных районов</t>
  </si>
  <si>
    <t>Межбюджетные трансферты,передаваемые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договорами</t>
  </si>
  <si>
    <t>41150</t>
  </si>
  <si>
    <t>44102</t>
  </si>
  <si>
    <t>Привлечение сельскими поселениями кредитов от кредитных организаций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</si>
  <si>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</si>
  <si>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ОБЪЕМ 
БЕЗВОЗМЕЗДНЫХ ПОСТУПЛЕНИЙ В БЮДЖЕТ АРДАТОВСКОГО СЕЛЬСКОГО ПОСЕЛЕНИЯ АРДАТОВСКОГО МУНИЦИПАЛЬНОГО РАЙОНА РЕСПУБЛИКИ МОРДОВИЯ НА 2023 ГОД И НА ПЛАНОВЫЙ ПЕРИОД 2024 И 2025 ГОДОВ
</t>
  </si>
  <si>
    <t>2025 год</t>
  </si>
  <si>
    <t xml:space="preserve">ПРОГРАММА 
МУНИЦИПАЛЬНЫХ ВНУТРЕННИХ ЗАИМСТВОВАНИЙ АРДАТОВСКОГО СЕЛЬСКОГО ПОСЕЛЕНИЯ АРДАТОВСКОГО МУНИЦИПАЛЬНОГО РАЙОНА РЕСПУБЛИКИ МОРДОВИЯ НА 2023ГОД И 
НА ПЛАНОВЫЙ ПЕРИОД 2024 И 2025 ГОДОВ </t>
  </si>
  <si>
    <t>ВЕДОМСТВЕННАЯ СТРУКТУРА 
РАСХОДОВ БЮДЖЕТА АРДАТОВСКОГО СЕЛЬСКОГО ПОСЕЛЕНИЯ АРДАТОВСКОГО МУНИЦИПАЛЬНОГО РАЙОНА РЕСПУБЛИКИ МОРДОВИЯ НА 2023 ГОД И НА ПЛАНОВЫЙ ПЕРИОД 2024 И 2025 ГОДОВ</t>
  </si>
  <si>
    <t>Администрация Ардатовского сельского поселения Ардатовского муниципального района</t>
  </si>
  <si>
    <t>Обеспечение деятельности Администрации Ардатовского сельского поселения Ардатовского муниципального района Республики Мордовия</t>
  </si>
  <si>
    <t>Глава Ардатовского сельского поселения</t>
  </si>
  <si>
    <t>Расходы на выплаты по оплате труда Главы  Ардатовского сельского поселения Ардатовского муниципального района Республики Мордовия</t>
  </si>
  <si>
    <t>Деятельность администрации Ардатовского сельского поселения Ардатовского муниципального района Республики Мордовия</t>
  </si>
  <si>
    <t>Резервный фонд администрации Ардатовского сельского поселения Ардатовского муниципального района Республики Мордовия</t>
  </si>
  <si>
    <t>Основное мероприятие "Проведение ремонта автомобильных дорог общего пользования местного значения в границахАрдатовского сельского поселения"</t>
  </si>
  <si>
    <t>Муниципальная программа "Развитие жилищно-коммунального хозяйства и благоустройства Ардатовского сельского поселения Ардатовского муниципального района Республики Мордовия на 2020-2024 гг"</t>
  </si>
  <si>
    <t>РАСПРЕДЕЛЕНИЕ 
БЮДЖЕТНЫХ АССИГНОВАНИЙ БЮДЖЕТА АРДАТОВСКОГО СЕЛЬСКОГО ПОСЕЛЕНИЯ АРДАТОВСКОГО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2023ГОД И НА ПЛАНОВЫЙ ПЕРИОД
2024 И 2025 ГОДОВ</t>
  </si>
  <si>
    <t>Обеспечение деятельности Администрации Ардатовского сельскогоо поселения Ардатовского муниципального района Республики Мордовия</t>
  </si>
  <si>
    <t>Деятельность администрации Ардатовского сельскогопоселения Ардатовского муниципального района Республики Мордовия</t>
  </si>
  <si>
    <t>Основное мероприятие "Проведение ремонта автомобильных дорог общего пользования местного значения в границах Ардатовского сельского поселения"</t>
  </si>
  <si>
    <t>Основное мероприятие "Проведение ремонта автомобильных дорог общего пользования местного значения в границах Ардатовского сельскогопоселения"</t>
  </si>
  <si>
    <t>2 02 29999 10 0000 150</t>
  </si>
  <si>
    <t>2 02 35118 10 0000 150</t>
  </si>
  <si>
    <t>2 02 49999 10 0000 150</t>
  </si>
  <si>
    <t>Прочие межбюджетные трансферты, передаваемые бюджетам сельских поселений</t>
  </si>
  <si>
    <t xml:space="preserve">Приложение 1
к решению  Совета депутатов
Ардатовского сельского поселения Ардатовского муниципального района Республики Мордовия «Об изменении бюджета Ардатовского сельского поселения Ардатовского муниципального района Республики Мордовия на 2023 год и на плановый период 2024 и 2025 годов» </t>
  </si>
  <si>
    <t>Исполнение судебных актов Российской Федерации и мировых соглашений по возмещению причиненного вреда</t>
  </si>
  <si>
    <t>910</t>
  </si>
  <si>
    <t>830</t>
  </si>
  <si>
    <t>Иные пенсии, социальные доплаты к пенсиям</t>
  </si>
  <si>
    <t>44205</t>
  </si>
  <si>
    <t>Прочая закупка товаров,работ и услуг</t>
  </si>
  <si>
    <t>78090</t>
  </si>
  <si>
    <t>Фонд оплаты труда государственных (муниципальных) органов</t>
  </si>
  <si>
    <t>Прочая закупка товаров, работ и услуг</t>
  </si>
  <si>
    <t>42200</t>
  </si>
  <si>
    <t>42370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</si>
  <si>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</si>
  <si>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Приложение 2 
к решению  Совета депутатов
Ардатовского сельского поселения Ардатовского муниципального района Республики Мордовия «Об изменении бюджета Ардатовского сельского поселения Ардатовского муниципального района Республики Мордовия на 2023 год и на плановый период 2024 и 2025 годов»</t>
  </si>
  <si>
    <t>Приложение 3 
к решению  Совета депутатов
Ардатовского сельского поселения Ардатовского муниципального района Республики Мордовия «Об изменении бюджета Ардатовского сельского поселения Ардатовского муниципального района Республики Мордовия на 2023 год и на плановый период 2024 и 2025 годов»</t>
  </si>
  <si>
    <t>РАСПРЕДЕЛЕНИЕ 
БЮДЖЕТНЫХ АССИГНОВАНИЙ БЮДЖЕТА АРДАТОВСКОГО СЕЛЬСКОГО ПОСЕЛЕНИЯ АРДАТОВСКОГО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</si>
  <si>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Муниципальная программа "Профилактика правонарушений на территории Ардатовского сельского поселения Ардатовского муниципального района республики Мордовия на 2023-2025гг."</t>
  </si>
  <si>
    <t>Муниципальная программа "Развитие дорожного хозяйства на территории Ардатовского сельского поселения Ардатовского муниципального района Республики Мордовия на 2023-2025 годы"</t>
  </si>
  <si>
    <t>Муниципальная программа «Осуществление первичного воинского учета в  Ардатовском сельском поселении Ардатовского муниципального  района Республики Мордовия на 2023-2025 годы»</t>
  </si>
  <si>
    <t xml:space="preserve">Приложение 5
к решению  Совета депутатов
Ардатовского сельского поселения Ардатовского муниципального района Республики Мордовия «Об изменении бюджета Ардатовского сельского поселения Ардатовского муниципального района Республики Мордовия на 2023 год и на плановый период 2024 и 2025 годов» </t>
  </si>
  <si>
    <t>ИСТОЧНИКИ 
ВНУТРЕННЕГО ФИНАНСИРОВАНИЯ ДЕФИЦИТА БЮДЖЕТА АРДАТОВСКОГО СЕЛЬСКОГО ПОСЕЛЕНИЯ АРДАТОВСКОГО МУНИЦИПАЛЬНОГО РАЙОНА РЕСПУБЛИКИ МОРДОВИЯ НА 2023 ГОД И НА ПЛАНОВЫЙ ПЕРИОД 2024 и 2025 ГОДОВ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</si>
  <si>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</si>
  <si>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</si>
  <si>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</si>
  <si>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сельских поселений</t>
  </si>
  <si>
    <t>Итого источников внутреннего финансирования дефицита бюджета сельского поселения</t>
  </si>
  <si>
    <t xml:space="preserve">Приложение 6
к решению  Совета депутатов
Ардатовского сельского поселения Ардатовского муниципального района Республики Мордовия «Об изменении бюджета Ардатовского сельского поселения Ардатовского муниципального района Республики Мордовия на 2023 год и на плановый период 2024 и 2025 годов» </t>
  </si>
  <si>
    <t xml:space="preserve">Приложение 4 
к решению  Совета депутатов
Ардатовского сельского поселения Ардатовского муниципального района Республики Мордовия «Об изменении бюджета Ардатовского сельского поселения Ардатовского муниципального района Республики Мордовия на 2023 год и на плановый период 2024 и 2025 годов»  </t>
  </si>
  <si>
    <t>Муниципальная программа "Развитие жилищно-коммунального хозяйства и благоустройства Ардатовского сельского поселения Ардатовского муниципального района Республики Мордовия на 2023-2025 гг"</t>
  </si>
</sst>
</file>

<file path=xl/styles.xml><?xml version="1.0" encoding="utf-8"?>
<styleSheet xmlns="http://schemas.openxmlformats.org/spreadsheetml/2006/main">
  <numFmts count="5">
    <numFmt numFmtId="44" formatCode="_-* #,##0.00&quot;р.&quot;_-;\-* #,##0.00&quot;р.&quot;_-;_-* &quot;-&quot;??&quot;р.&quot;_-;_-@_-"/>
    <numFmt numFmtId="164" formatCode="#,##0.0"/>
    <numFmt numFmtId="165" formatCode="_-* #,##0.0_р_._-;\-* #,##0.0_р_._-;_-* &quot;-&quot;?_р_._-;_-@_-"/>
    <numFmt numFmtId="166" formatCode="0.0"/>
    <numFmt numFmtId="167" formatCode="#,##0.00_ ;\-#,##0.00\ "/>
  </numFmts>
  <fonts count="28">
    <font>
      <sz val="10"/>
      <color rgb="FF000000"/>
      <name val="Times New Roman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44" fontId="0" fillId="0" borderId="0">
      <alignment vertical="top" wrapText="1"/>
    </xf>
    <xf numFmtId="0" fontId="6" fillId="0" borderId="0"/>
    <xf numFmtId="0" fontId="26" fillId="0" borderId="0"/>
    <xf numFmtId="0" fontId="9" fillId="0" borderId="0"/>
  </cellStyleXfs>
  <cellXfs count="161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164" fontId="4" fillId="0" borderId="1" xfId="0" applyNumberFormat="1" applyFont="1" applyFill="1" applyBorder="1" applyAlignment="1">
      <alignment horizontal="right" wrapText="1"/>
    </xf>
    <xf numFmtId="0" fontId="4" fillId="0" borderId="1" xfId="0" applyNumberFormat="1" applyFont="1" applyFill="1" applyBorder="1" applyAlignment="1">
      <alignment vertical="top" wrapText="1"/>
    </xf>
    <xf numFmtId="0" fontId="2" fillId="0" borderId="1" xfId="0" applyNumberFormat="1" applyFont="1" applyFill="1" applyBorder="1" applyAlignment="1">
      <alignment horizontal="center" vertical="top" wrapText="1"/>
    </xf>
    <xf numFmtId="44" fontId="7" fillId="0" borderId="0" xfId="0" applyFont="1" applyFill="1" applyAlignment="1"/>
    <xf numFmtId="44" fontId="10" fillId="0" borderId="0" xfId="0" applyFont="1" applyFill="1" applyAlignment="1">
      <alignment horizontal="left"/>
    </xf>
    <xf numFmtId="164" fontId="10" fillId="0" borderId="0" xfId="0" applyNumberFormat="1" applyFont="1" applyFill="1" applyAlignment="1"/>
    <xf numFmtId="165" fontId="10" fillId="0" borderId="0" xfId="0" applyNumberFormat="1" applyFont="1" applyFill="1" applyAlignment="1"/>
    <xf numFmtId="44" fontId="10" fillId="0" borderId="0" xfId="0" applyFont="1" applyFill="1" applyAlignment="1"/>
    <xf numFmtId="44" fontId="11" fillId="0" borderId="0" xfId="0" applyFont="1" applyFill="1" applyAlignment="1">
      <alignment horizontal="left" wrapText="1"/>
    </xf>
    <xf numFmtId="44" fontId="11" fillId="0" borderId="0" xfId="0" applyFont="1" applyFill="1" applyAlignment="1">
      <alignment horizontal="center"/>
    </xf>
    <xf numFmtId="164" fontId="10" fillId="0" borderId="0" xfId="0" applyNumberFormat="1" applyFont="1" applyFill="1" applyAlignment="1">
      <alignment horizontal="right"/>
    </xf>
    <xf numFmtId="164" fontId="10" fillId="0" borderId="0" xfId="0" applyNumberFormat="1" applyFont="1" applyFill="1" applyBorder="1" applyAlignment="1"/>
    <xf numFmtId="165" fontId="10" fillId="0" borderId="0" xfId="0" applyNumberFormat="1" applyFont="1" applyFill="1" applyBorder="1" applyAlignment="1"/>
    <xf numFmtId="44" fontId="10" fillId="0" borderId="0" xfId="0" applyFont="1" applyFill="1" applyBorder="1" applyAlignment="1"/>
    <xf numFmtId="49" fontId="11" fillId="0" borderId="2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0" fontId="5" fillId="3" borderId="2" xfId="3" applyFont="1" applyFill="1" applyBorder="1" applyAlignment="1">
      <alignment horizontal="left" vertical="top"/>
    </xf>
    <xf numFmtId="0" fontId="5" fillId="3" borderId="2" xfId="3" applyFont="1" applyFill="1" applyBorder="1" applyAlignment="1">
      <alignment wrapText="1"/>
    </xf>
    <xf numFmtId="164" fontId="10" fillId="3" borderId="0" xfId="0" applyNumberFormat="1" applyFont="1" applyFill="1" applyAlignment="1"/>
    <xf numFmtId="165" fontId="10" fillId="3" borderId="0" xfId="0" applyNumberFormat="1" applyFont="1" applyFill="1" applyBorder="1" applyAlignment="1"/>
    <xf numFmtId="44" fontId="10" fillId="3" borderId="0" xfId="0" applyFont="1" applyFill="1" applyAlignment="1"/>
    <xf numFmtId="164" fontId="10" fillId="3" borderId="2" xfId="3" applyNumberFormat="1" applyFont="1" applyFill="1" applyBorder="1"/>
    <xf numFmtId="0" fontId="5" fillId="3" borderId="2" xfId="3" applyNumberFormat="1" applyFont="1" applyFill="1" applyBorder="1" applyAlignment="1">
      <alignment wrapText="1"/>
    </xf>
    <xf numFmtId="0" fontId="13" fillId="0" borderId="0" xfId="1" applyFont="1"/>
    <xf numFmtId="0" fontId="14" fillId="0" borderId="0" xfId="1" applyFont="1" applyBorder="1" applyAlignment="1"/>
    <xf numFmtId="0" fontId="6" fillId="0" borderId="0" xfId="1" applyAlignment="1"/>
    <xf numFmtId="0" fontId="14" fillId="0" borderId="0" xfId="1" applyFont="1" applyBorder="1" applyAlignment="1">
      <alignment wrapText="1"/>
    </xf>
    <xf numFmtId="0" fontId="11" fillId="0" borderId="0" xfId="1" applyFont="1" applyBorder="1" applyAlignment="1"/>
    <xf numFmtId="0" fontId="8" fillId="0" borderId="0" xfId="1" applyFont="1" applyBorder="1" applyAlignment="1">
      <alignment horizontal="center" wrapText="1"/>
    </xf>
    <xf numFmtId="0" fontId="8" fillId="0" borderId="0" xfId="1" applyFont="1" applyBorder="1" applyAlignment="1">
      <alignment wrapText="1"/>
    </xf>
    <xf numFmtId="0" fontId="8" fillId="0" borderId="0" xfId="1" applyFont="1" applyBorder="1" applyAlignment="1">
      <alignment horizontal="left"/>
    </xf>
    <xf numFmtId="0" fontId="6" fillId="0" borderId="0" xfId="1" applyAlignment="1">
      <alignment wrapText="1"/>
    </xf>
    <xf numFmtId="0" fontId="13" fillId="0" borderId="0" xfId="1" applyFont="1" applyAlignment="1">
      <alignment wrapText="1"/>
    </xf>
    <xf numFmtId="164" fontId="16" fillId="0" borderId="0" xfId="1" applyNumberFormat="1" applyFont="1" applyBorder="1" applyAlignment="1">
      <alignment wrapText="1"/>
    </xf>
    <xf numFmtId="164" fontId="17" fillId="0" borderId="0" xfId="1" applyNumberFormat="1" applyFont="1" applyBorder="1" applyAlignment="1">
      <alignment wrapText="1"/>
    </xf>
    <xf numFmtId="0" fontId="12" fillId="0" borderId="2" xfId="1" applyFont="1" applyBorder="1" applyAlignment="1">
      <alignment horizontal="center" vertical="center" wrapText="1"/>
    </xf>
    <xf numFmtId="2" fontId="13" fillId="0" borderId="0" xfId="1" applyNumberFormat="1" applyFont="1"/>
    <xf numFmtId="49" fontId="12" fillId="0" borderId="2" xfId="1" applyNumberFormat="1" applyFont="1" applyBorder="1" applyAlignment="1">
      <alignment horizontal="center" vertical="top"/>
    </xf>
    <xf numFmtId="49" fontId="12" fillId="0" borderId="2" xfId="1" applyNumberFormat="1" applyFont="1" applyBorder="1" applyAlignment="1">
      <alignment horizontal="center"/>
    </xf>
    <xf numFmtId="1" fontId="12" fillId="0" borderId="2" xfId="1" applyNumberFormat="1" applyFont="1" applyBorder="1" applyAlignment="1">
      <alignment horizontal="center"/>
    </xf>
    <xf numFmtId="0" fontId="12" fillId="0" borderId="2" xfId="1" applyFont="1" applyBorder="1" applyAlignment="1">
      <alignment horizontal="center" vertical="top" wrapText="1"/>
    </xf>
    <xf numFmtId="0" fontId="12" fillId="0" borderId="2" xfId="1" applyFont="1" applyBorder="1" applyAlignment="1">
      <alignment vertical="top" wrapText="1"/>
    </xf>
    <xf numFmtId="164" fontId="12" fillId="0" borderId="2" xfId="1" applyNumberFormat="1" applyFont="1" applyBorder="1" applyAlignment="1">
      <alignment horizontal="right"/>
    </xf>
    <xf numFmtId="164" fontId="12" fillId="0" borderId="0" xfId="1" applyNumberFormat="1" applyFont="1" applyBorder="1" applyAlignment="1">
      <alignment horizontal="right"/>
    </xf>
    <xf numFmtId="0" fontId="14" fillId="0" borderId="2" xfId="1" applyFont="1" applyBorder="1" applyAlignment="1">
      <alignment horizontal="center" vertical="top" wrapText="1"/>
    </xf>
    <xf numFmtId="0" fontId="12" fillId="0" borderId="2" xfId="1" applyFont="1" applyBorder="1" applyAlignment="1">
      <alignment horizontal="left" vertical="top" wrapText="1"/>
    </xf>
    <xf numFmtId="164" fontId="12" fillId="0" borderId="2" xfId="1" applyNumberFormat="1" applyFont="1" applyFill="1" applyBorder="1" applyAlignment="1">
      <alignment horizontal="right"/>
    </xf>
    <xf numFmtId="0" fontId="13" fillId="0" borderId="0" xfId="1" applyFont="1" applyFill="1"/>
    <xf numFmtId="0" fontId="14" fillId="0" borderId="2" xfId="1" applyFont="1" applyBorder="1" applyAlignment="1">
      <alignment horizontal="left" vertical="top" wrapText="1"/>
    </xf>
    <xf numFmtId="164" fontId="14" fillId="0" borderId="2" xfId="1" applyNumberFormat="1" applyFont="1" applyFill="1" applyBorder="1" applyAlignment="1">
      <alignment horizontal="right"/>
    </xf>
    <xf numFmtId="2" fontId="13" fillId="0" borderId="0" xfId="1" applyNumberFormat="1" applyFont="1" applyFill="1"/>
    <xf numFmtId="164" fontId="13" fillId="0" borderId="0" xfId="1" applyNumberFormat="1" applyFont="1" applyFill="1"/>
    <xf numFmtId="0" fontId="14" fillId="0" borderId="2" xfId="1" applyFont="1" applyBorder="1" applyAlignment="1">
      <alignment vertical="top" wrapText="1"/>
    </xf>
    <xf numFmtId="0" fontId="14" fillId="3" borderId="2" xfId="1" applyFont="1" applyFill="1" applyBorder="1" applyAlignment="1">
      <alignment horizontal="center" vertical="top" wrapText="1"/>
    </xf>
    <xf numFmtId="164" fontId="13" fillId="0" borderId="0" xfId="1" applyNumberFormat="1" applyFont="1" applyFill="1" applyBorder="1"/>
    <xf numFmtId="0" fontId="13" fillId="0" borderId="0" xfId="1" applyFont="1" applyFill="1" applyBorder="1"/>
    <xf numFmtId="164" fontId="12" fillId="3" borderId="2" xfId="1" applyNumberFormat="1" applyFont="1" applyFill="1" applyBorder="1" applyAlignment="1">
      <alignment horizontal="right"/>
    </xf>
    <xf numFmtId="166" fontId="13" fillId="0" borderId="0" xfId="1" applyNumberFormat="1" applyFont="1" applyBorder="1"/>
    <xf numFmtId="0" fontId="13" fillId="0" borderId="0" xfId="1" applyFont="1" applyBorder="1"/>
    <xf numFmtId="164" fontId="14" fillId="3" borderId="2" xfId="1" applyNumberFormat="1" applyFont="1" applyFill="1" applyBorder="1" applyAlignment="1">
      <alignment horizontal="right"/>
    </xf>
    <xf numFmtId="164" fontId="14" fillId="3" borderId="0" xfId="1" applyNumberFormat="1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top" wrapText="1"/>
    </xf>
    <xf numFmtId="0" fontId="14" fillId="0" borderId="2" xfId="1" applyFont="1" applyFill="1" applyBorder="1" applyAlignment="1">
      <alignment vertical="top" wrapText="1"/>
    </xf>
    <xf numFmtId="164" fontId="13" fillId="0" borderId="0" xfId="1" applyNumberFormat="1" applyFont="1"/>
    <xf numFmtId="4" fontId="13" fillId="0" borderId="0" xfId="1" applyNumberFormat="1" applyFont="1"/>
    <xf numFmtId="164" fontId="12" fillId="0" borderId="0" xfId="1" applyNumberFormat="1" applyFont="1" applyBorder="1"/>
    <xf numFmtId="3" fontId="13" fillId="0" borderId="0" xfId="1" applyNumberFormat="1" applyFont="1"/>
    <xf numFmtId="9" fontId="13" fillId="0" borderId="0" xfId="1" applyNumberFormat="1" applyFont="1"/>
    <xf numFmtId="16" fontId="13" fillId="0" borderId="0" xfId="1" applyNumberFormat="1" applyFont="1"/>
    <xf numFmtId="164" fontId="11" fillId="0" borderId="0" xfId="1" applyNumberFormat="1" applyFont="1"/>
    <xf numFmtId="0" fontId="6" fillId="0" borderId="0" xfId="1"/>
    <xf numFmtId="0" fontId="14" fillId="0" borderId="0" xfId="1" applyFont="1" applyBorder="1" applyAlignment="1">
      <alignment horizontal="left" wrapText="1"/>
    </xf>
    <xf numFmtId="0" fontId="20" fillId="0" borderId="2" xfId="1" applyFont="1" applyBorder="1" applyAlignment="1">
      <alignment horizontal="center" vertical="top"/>
    </xf>
    <xf numFmtId="164" fontId="20" fillId="0" borderId="2" xfId="1" applyNumberFormat="1" applyFont="1" applyBorder="1" applyAlignment="1">
      <alignment horizontal="center" wrapText="1"/>
    </xf>
    <xf numFmtId="0" fontId="20" fillId="0" borderId="2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top"/>
    </xf>
    <xf numFmtId="164" fontId="21" fillId="0" borderId="2" xfId="1" applyNumberFormat="1" applyFont="1" applyBorder="1" applyAlignment="1">
      <alignment horizontal="center" wrapText="1"/>
    </xf>
    <xf numFmtId="164" fontId="20" fillId="3" borderId="2" xfId="1" applyNumberFormat="1" applyFont="1" applyFill="1" applyBorder="1" applyAlignment="1">
      <alignment horizontal="center" wrapText="1"/>
    </xf>
    <xf numFmtId="0" fontId="22" fillId="0" borderId="2" xfId="1" applyFont="1" applyBorder="1"/>
    <xf numFmtId="164" fontId="19" fillId="0" borderId="2" xfId="1" applyNumberFormat="1" applyFont="1" applyBorder="1" applyAlignment="1">
      <alignment horizontal="center" wrapText="1"/>
    </xf>
    <xf numFmtId="164" fontId="6" fillId="0" borderId="0" xfId="1" applyNumberFormat="1"/>
    <xf numFmtId="164" fontId="11" fillId="3" borderId="2" xfId="3" applyNumberFormat="1" applyFont="1" applyFill="1" applyBorder="1"/>
    <xf numFmtId="0" fontId="18" fillId="0" borderId="2" xfId="1" applyNumberFormat="1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wrapText="1"/>
    </xf>
    <xf numFmtId="49" fontId="4" fillId="0" borderId="1" xfId="0" applyNumberFormat="1" applyFont="1" applyFill="1" applyBorder="1" applyAlignment="1">
      <alignment horizontal="left" wrapText="1"/>
    </xf>
    <xf numFmtId="49" fontId="4" fillId="2" borderId="1" xfId="0" applyNumberFormat="1" applyFont="1" applyFill="1" applyBorder="1" applyAlignment="1">
      <alignment horizontal="left" wrapText="1"/>
    </xf>
    <xf numFmtId="49" fontId="4" fillId="0" borderId="1" xfId="0" applyNumberFormat="1" applyFont="1" applyFill="1" applyBorder="1" applyAlignment="1">
      <alignment vertical="top" wrapText="1"/>
    </xf>
    <xf numFmtId="49" fontId="24" fillId="0" borderId="2" xfId="0" applyNumberFormat="1" applyFont="1" applyFill="1" applyBorder="1" applyAlignment="1">
      <alignment horizontal="left" vertical="center" wrapText="1"/>
    </xf>
    <xf numFmtId="44" fontId="4" fillId="0" borderId="2" xfId="0" applyFont="1" applyBorder="1" applyAlignment="1">
      <alignment wrapText="1"/>
    </xf>
    <xf numFmtId="44" fontId="25" fillId="0" borderId="2" xfId="0" applyFont="1" applyFill="1" applyBorder="1" applyAlignment="1">
      <alignment wrapText="1"/>
    </xf>
    <xf numFmtId="44" fontId="24" fillId="0" borderId="2" xfId="0" applyFont="1" applyFill="1" applyBorder="1" applyAlignment="1">
      <alignment horizontal="left" vertical="center" wrapText="1"/>
    </xf>
    <xf numFmtId="0" fontId="25" fillId="0" borderId="3" xfId="2" applyFont="1" applyFill="1" applyBorder="1" applyAlignment="1">
      <alignment horizontal="left" vertical="top" wrapText="1"/>
    </xf>
    <xf numFmtId="0" fontId="25" fillId="0" borderId="4" xfId="2" applyFont="1" applyFill="1" applyBorder="1" applyAlignment="1">
      <alignment horizontal="left" vertical="top" wrapText="1"/>
    </xf>
    <xf numFmtId="0" fontId="25" fillId="0" borderId="5" xfId="2" applyFont="1" applyFill="1" applyBorder="1" applyAlignment="1">
      <alignment horizontal="left" vertical="top" wrapText="1"/>
    </xf>
    <xf numFmtId="49" fontId="25" fillId="0" borderId="2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horizontal="left" wrapText="1"/>
    </xf>
    <xf numFmtId="49" fontId="4" fillId="0" borderId="1" xfId="0" applyNumberFormat="1" applyFont="1" applyFill="1" applyBorder="1" applyAlignment="1">
      <alignment wrapText="1"/>
    </xf>
    <xf numFmtId="44" fontId="27" fillId="0" borderId="2" xfId="0" applyFont="1" applyFill="1" applyBorder="1" applyAlignment="1">
      <alignment wrapText="1"/>
    </xf>
    <xf numFmtId="49" fontId="25" fillId="0" borderId="2" xfId="0" applyNumberFormat="1" applyFont="1" applyFill="1" applyBorder="1" applyAlignment="1">
      <alignment horizontal="left"/>
    </xf>
    <xf numFmtId="49" fontId="25" fillId="0" borderId="6" xfId="0" applyNumberFormat="1" applyFont="1" applyFill="1" applyBorder="1" applyAlignment="1">
      <alignment horizontal="left"/>
    </xf>
    <xf numFmtId="49" fontId="27" fillId="0" borderId="2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>
      <alignment vertical="top" wrapText="1"/>
    </xf>
    <xf numFmtId="0" fontId="3" fillId="0" borderId="1" xfId="0" applyNumberFormat="1" applyFont="1" applyFill="1" applyBorder="1" applyAlignment="1">
      <alignment vertical="top" wrapText="1"/>
    </xf>
    <xf numFmtId="49" fontId="5" fillId="3" borderId="2" xfId="3" applyNumberFormat="1" applyFont="1" applyFill="1" applyBorder="1" applyAlignment="1">
      <alignment vertical="top" wrapText="1"/>
    </xf>
    <xf numFmtId="0" fontId="2" fillId="3" borderId="2" xfId="3" applyFont="1" applyFill="1" applyBorder="1" applyAlignment="1">
      <alignment horizontal="left" vertical="top"/>
    </xf>
    <xf numFmtId="0" fontId="2" fillId="3" borderId="2" xfId="3" applyFont="1" applyFill="1" applyBorder="1" applyAlignment="1">
      <alignment wrapText="1"/>
    </xf>
    <xf numFmtId="167" fontId="10" fillId="3" borderId="0" xfId="0" applyNumberFormat="1" applyFont="1" applyFill="1" applyAlignment="1"/>
    <xf numFmtId="167" fontId="11" fillId="3" borderId="0" xfId="0" applyNumberFormat="1" applyFont="1" applyFill="1" applyAlignment="1"/>
    <xf numFmtId="49" fontId="20" fillId="0" borderId="2" xfId="1" applyNumberFormat="1" applyFont="1" applyBorder="1" applyAlignment="1">
      <alignment horizontal="center" vertical="top"/>
    </xf>
    <xf numFmtId="0" fontId="5" fillId="3" borderId="2" xfId="3" applyFont="1" applyFill="1" applyBorder="1" applyAlignment="1">
      <alignment vertical="top" wrapText="1"/>
    </xf>
    <xf numFmtId="49" fontId="27" fillId="0" borderId="7" xfId="0" applyNumberFormat="1" applyFont="1" applyFill="1" applyBorder="1" applyAlignment="1">
      <alignment horizontal="left"/>
    </xf>
    <xf numFmtId="49" fontId="3" fillId="0" borderId="8" xfId="0" applyNumberFormat="1" applyFont="1" applyFill="1" applyBorder="1" applyAlignment="1">
      <alignment horizontal="left" wrapText="1"/>
    </xf>
    <xf numFmtId="49" fontId="4" fillId="0" borderId="9" xfId="0" applyNumberFormat="1" applyFont="1" applyFill="1" applyBorder="1" applyAlignment="1">
      <alignment horizontal="left" wrapText="1"/>
    </xf>
    <xf numFmtId="164" fontId="11" fillId="0" borderId="2" xfId="0" applyNumberFormat="1" applyFont="1" applyFill="1" applyBorder="1" applyAlignment="1">
      <alignment horizontal="center" vertical="center"/>
    </xf>
    <xf numFmtId="0" fontId="25" fillId="0" borderId="10" xfId="2" applyFont="1" applyFill="1" applyBorder="1" applyAlignment="1">
      <alignment horizontal="left" vertical="top" wrapText="1"/>
    </xf>
    <xf numFmtId="0" fontId="25" fillId="0" borderId="11" xfId="2" applyFont="1" applyFill="1" applyBorder="1" applyAlignment="1">
      <alignment horizontal="left" vertical="top" wrapText="1"/>
    </xf>
    <xf numFmtId="0" fontId="4" fillId="0" borderId="0" xfId="0" applyNumberFormat="1" applyFont="1" applyFill="1" applyBorder="1" applyAlignment="1">
      <alignment horizontal="left" wrapText="1"/>
    </xf>
    <xf numFmtId="164" fontId="10" fillId="0" borderId="0" xfId="0" applyNumberFormat="1" applyFont="1" applyFill="1" applyBorder="1" applyAlignment="1">
      <alignment horizontal="left" vertical="top" wrapText="1"/>
    </xf>
    <xf numFmtId="44" fontId="0" fillId="0" borderId="0" xfId="0" applyNumberFormat="1" applyFont="1" applyFill="1" applyAlignment="1">
      <alignment vertical="top" wrapText="1"/>
    </xf>
    <xf numFmtId="44" fontId="12" fillId="0" borderId="0" xfId="0" applyFont="1" applyFill="1" applyAlignment="1">
      <alignment horizontal="center" vertical="top" wrapText="1"/>
    </xf>
    <xf numFmtId="44" fontId="11" fillId="0" borderId="7" xfId="0" applyFont="1" applyFill="1" applyBorder="1" applyAlignment="1">
      <alignment horizontal="center" vertical="center"/>
    </xf>
    <xf numFmtId="44" fontId="11" fillId="0" borderId="6" xfId="0" applyFont="1" applyFill="1" applyBorder="1" applyAlignment="1">
      <alignment horizontal="center" vertical="center"/>
    </xf>
    <xf numFmtId="164" fontId="11" fillId="0" borderId="11" xfId="0" applyNumberFormat="1" applyFont="1" applyFill="1" applyBorder="1" applyAlignment="1">
      <alignment horizontal="center" vertical="center"/>
    </xf>
    <xf numFmtId="164" fontId="11" fillId="0" borderId="12" xfId="0" applyNumberFormat="1" applyFont="1" applyFill="1" applyBorder="1" applyAlignment="1">
      <alignment horizontal="center" vertical="center"/>
    </xf>
    <xf numFmtId="164" fontId="11" fillId="0" borderId="13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lef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164" fontId="14" fillId="3" borderId="0" xfId="1" applyNumberFormat="1" applyFont="1" applyFill="1" applyBorder="1" applyAlignment="1">
      <alignment horizontal="center"/>
    </xf>
    <xf numFmtId="0" fontId="12" fillId="0" borderId="0" xfId="1" applyFont="1" applyBorder="1" applyAlignment="1">
      <alignment horizontal="center" vertical="top" wrapText="1"/>
    </xf>
    <xf numFmtId="0" fontId="14" fillId="0" borderId="0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left" vertical="top"/>
    </xf>
    <xf numFmtId="0" fontId="12" fillId="0" borderId="2" xfId="1" applyFont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 wrapText="1"/>
    </xf>
    <xf numFmtId="0" fontId="19" fillId="0" borderId="2" xfId="1" applyFont="1" applyBorder="1" applyAlignment="1">
      <alignment horizontal="left" wrapText="1"/>
    </xf>
    <xf numFmtId="164" fontId="19" fillId="0" borderId="2" xfId="1" applyNumberFormat="1" applyFont="1" applyBorder="1" applyAlignment="1">
      <alignment horizontal="center" wrapText="1"/>
    </xf>
    <xf numFmtId="0" fontId="23" fillId="0" borderId="2" xfId="1" applyFont="1" applyBorder="1" applyAlignment="1">
      <alignment vertical="justify" wrapText="1"/>
    </xf>
    <xf numFmtId="164" fontId="20" fillId="0" borderId="2" xfId="1" applyNumberFormat="1" applyFont="1" applyBorder="1" applyAlignment="1">
      <alignment horizontal="center"/>
    </xf>
    <xf numFmtId="0" fontId="23" fillId="0" borderId="2" xfId="1" applyFont="1" applyBorder="1" applyAlignment="1">
      <alignment horizontal="left" vertical="justify" wrapText="1"/>
    </xf>
    <xf numFmtId="0" fontId="12" fillId="0" borderId="2" xfId="1" applyFont="1" applyBorder="1" applyAlignment="1">
      <alignment wrapText="1"/>
    </xf>
    <xf numFmtId="164" fontId="21" fillId="0" borderId="2" xfId="1" applyNumberFormat="1" applyFont="1" applyBorder="1" applyAlignment="1">
      <alignment horizontal="center"/>
    </xf>
    <xf numFmtId="0" fontId="23" fillId="0" borderId="2" xfId="1" applyFont="1" applyBorder="1" applyAlignment="1">
      <alignment wrapText="1"/>
    </xf>
    <xf numFmtId="164" fontId="21" fillId="3" borderId="2" xfId="1" applyNumberFormat="1" applyFont="1" applyFill="1" applyBorder="1" applyAlignment="1">
      <alignment horizontal="center"/>
    </xf>
    <xf numFmtId="0" fontId="12" fillId="0" borderId="2" xfId="1" applyFont="1" applyBorder="1" applyAlignment="1">
      <alignment vertical="justify" wrapText="1"/>
    </xf>
    <xf numFmtId="0" fontId="12" fillId="0" borderId="2" xfId="1" applyFont="1" applyBorder="1" applyAlignment="1">
      <alignment horizontal="left" vertical="justify" wrapText="1"/>
    </xf>
    <xf numFmtId="0" fontId="18" fillId="0" borderId="2" xfId="1" applyFont="1" applyBorder="1" applyAlignment="1">
      <alignment horizontal="center" wrapText="1"/>
    </xf>
    <xf numFmtId="0" fontId="18" fillId="0" borderId="2" xfId="1" applyFont="1" applyBorder="1" applyAlignment="1">
      <alignment horizontal="center" vertical="center"/>
    </xf>
    <xf numFmtId="0" fontId="19" fillId="0" borderId="2" xfId="1" applyFont="1" applyBorder="1" applyAlignment="1">
      <alignment horizontal="center" vertical="center"/>
    </xf>
  </cellXfs>
  <cellStyles count="4">
    <cellStyle name="Обычный" xfId="0" builtinId="0"/>
    <cellStyle name="Обычный 2" xfId="1"/>
    <cellStyle name="Обычный 4" xfId="2"/>
    <cellStyle name="Стиль 1" xfId="3"/>
  </cellStyles>
  <dxfs count="4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8"/>
  <sheetViews>
    <sheetView view="pageBreakPreview" topLeftCell="A3" zoomScale="82" zoomScaleNormal="100" zoomScaleSheetLayoutView="82" workbookViewId="0">
      <selection activeCell="L18" sqref="L18"/>
    </sheetView>
  </sheetViews>
  <sheetFormatPr defaultRowHeight="12.75"/>
  <cols>
    <col min="1" max="1" width="24.33203125" style="15" customWidth="1"/>
    <col min="2" max="2" width="66.83203125" style="18" customWidth="1"/>
    <col min="3" max="4" width="14.5" style="18" customWidth="1"/>
    <col min="5" max="5" width="15.1640625" style="16" customWidth="1"/>
    <col min="6" max="6" width="13.83203125" style="16" customWidth="1"/>
    <col min="7" max="7" width="17" style="17" customWidth="1"/>
    <col min="8" max="8" width="13.83203125" style="18" bestFit="1" customWidth="1"/>
    <col min="9" max="9" width="12.5" style="18" bestFit="1" customWidth="1"/>
    <col min="10" max="10" width="9.33203125" style="18"/>
    <col min="11" max="11" width="11" style="18" customWidth="1"/>
    <col min="12" max="16384" width="9.33203125" style="18"/>
  </cols>
  <sheetData>
    <row r="1" spans="1:11" ht="15">
      <c r="B1" s="14"/>
      <c r="C1" s="128" t="s">
        <v>203</v>
      </c>
      <c r="D1" s="129"/>
      <c r="E1" s="129"/>
    </row>
    <row r="2" spans="1:11" ht="15">
      <c r="B2" s="14"/>
      <c r="C2" s="129"/>
      <c r="D2" s="129"/>
      <c r="E2" s="129"/>
    </row>
    <row r="3" spans="1:11" ht="15">
      <c r="B3" s="14"/>
      <c r="C3" s="129"/>
      <c r="D3" s="129"/>
      <c r="E3" s="129"/>
    </row>
    <row r="4" spans="1:11" ht="33.75" customHeight="1">
      <c r="B4" s="14"/>
      <c r="C4" s="129"/>
      <c r="D4" s="129"/>
      <c r="E4" s="129"/>
    </row>
    <row r="5" spans="1:11" ht="52.5" customHeight="1">
      <c r="C5" s="129"/>
      <c r="D5" s="129"/>
      <c r="E5" s="129"/>
    </row>
    <row r="6" spans="1:11" ht="65.25" customHeight="1">
      <c r="A6" s="130" t="s">
        <v>182</v>
      </c>
      <c r="B6" s="130"/>
      <c r="C6" s="130"/>
      <c r="D6" s="130"/>
      <c r="E6" s="130"/>
    </row>
    <row r="7" spans="1:11">
      <c r="A7" s="19"/>
      <c r="B7" s="20"/>
      <c r="C7" s="20"/>
      <c r="D7" s="20"/>
      <c r="E7" s="21" t="s">
        <v>1</v>
      </c>
    </row>
    <row r="8" spans="1:11" s="24" customFormat="1">
      <c r="A8" s="131" t="s">
        <v>23</v>
      </c>
      <c r="B8" s="131" t="s">
        <v>2</v>
      </c>
      <c r="C8" s="133" t="s">
        <v>7</v>
      </c>
      <c r="D8" s="134"/>
      <c r="E8" s="135"/>
      <c r="F8" s="22"/>
      <c r="G8" s="23"/>
    </row>
    <row r="9" spans="1:11" s="24" customFormat="1" ht="16.5" customHeight="1">
      <c r="A9" s="132"/>
      <c r="B9" s="132"/>
      <c r="C9" s="124" t="s">
        <v>97</v>
      </c>
      <c r="D9" s="124" t="s">
        <v>98</v>
      </c>
      <c r="E9" s="124" t="s">
        <v>183</v>
      </c>
      <c r="F9" s="22"/>
      <c r="G9" s="23"/>
      <c r="H9" s="22"/>
    </row>
    <row r="10" spans="1:11" s="26" customFormat="1">
      <c r="A10" s="25">
        <v>1</v>
      </c>
      <c r="B10" s="25">
        <v>2</v>
      </c>
      <c r="C10" s="25" t="s">
        <v>10</v>
      </c>
      <c r="D10" s="25" t="s">
        <v>11</v>
      </c>
      <c r="E10" s="25" t="s">
        <v>12</v>
      </c>
      <c r="F10" s="22"/>
      <c r="G10" s="23"/>
    </row>
    <row r="11" spans="1:11" s="31" customFormat="1">
      <c r="A11" s="115" t="s">
        <v>104</v>
      </c>
      <c r="B11" s="116" t="s">
        <v>110</v>
      </c>
      <c r="C11" s="92">
        <v>1922.5</v>
      </c>
      <c r="D11" s="92">
        <f>SUM(D12)</f>
        <v>711.40000000000009</v>
      </c>
      <c r="E11" s="92">
        <f>SUM(E12)</f>
        <v>712.40000000000009</v>
      </c>
      <c r="F11" s="29"/>
      <c r="G11" s="30"/>
      <c r="H11" s="117">
        <f>G11+C11</f>
        <v>1922.5</v>
      </c>
      <c r="I11" s="118">
        <f>'Приложение 2'!J7</f>
        <v>2623.8</v>
      </c>
      <c r="K11" s="117"/>
    </row>
    <row r="12" spans="1:11" s="31" customFormat="1" ht="25.5">
      <c r="A12" s="27" t="s">
        <v>105</v>
      </c>
      <c r="B12" s="28" t="s">
        <v>111</v>
      </c>
      <c r="C12" s="32">
        <v>1922.5</v>
      </c>
      <c r="D12" s="32">
        <f>SUM(D13+D19+D24)</f>
        <v>711.40000000000009</v>
      </c>
      <c r="E12" s="32">
        <f>SUM(E13+E19+E24)</f>
        <v>712.40000000000009</v>
      </c>
      <c r="F12" s="29"/>
      <c r="G12" s="30"/>
      <c r="H12" s="117">
        <f>G12+D11</f>
        <v>711.40000000000009</v>
      </c>
      <c r="I12" s="118">
        <f>'Приложение 2'!K7</f>
        <v>1316.2</v>
      </c>
      <c r="K12" s="117"/>
    </row>
    <row r="13" spans="1:11" s="31" customFormat="1">
      <c r="A13" s="115" t="s">
        <v>106</v>
      </c>
      <c r="B13" s="116" t="s">
        <v>112</v>
      </c>
      <c r="C13" s="92">
        <v>374.2</v>
      </c>
      <c r="D13" s="92">
        <f>SUM(D14)</f>
        <v>423.9</v>
      </c>
      <c r="E13" s="92">
        <f>SUM(E14)</f>
        <v>413.6</v>
      </c>
      <c r="F13" s="29"/>
      <c r="G13" s="30"/>
      <c r="H13" s="117">
        <f>G13+E11</f>
        <v>712.40000000000009</v>
      </c>
      <c r="I13" s="118">
        <f>'Приложение 2'!L7</f>
        <v>1085.3</v>
      </c>
      <c r="K13" s="117"/>
    </row>
    <row r="14" spans="1:11" s="31" customFormat="1">
      <c r="A14" s="27" t="s">
        <v>107</v>
      </c>
      <c r="B14" s="28" t="s">
        <v>113</v>
      </c>
      <c r="C14" s="32">
        <v>374.2</v>
      </c>
      <c r="D14" s="32">
        <v>423.9</v>
      </c>
      <c r="E14" s="32">
        <v>413.6</v>
      </c>
      <c r="F14" s="29"/>
      <c r="G14" s="30"/>
    </row>
    <row r="15" spans="1:11" s="31" customFormat="1" ht="27.75" customHeight="1">
      <c r="A15" s="27" t="s">
        <v>167</v>
      </c>
      <c r="B15" s="114" t="s">
        <v>166</v>
      </c>
      <c r="C15" s="32">
        <v>374.2</v>
      </c>
      <c r="D15" s="32">
        <v>423.9</v>
      </c>
      <c r="E15" s="32">
        <v>413.6</v>
      </c>
      <c r="F15" s="29"/>
      <c r="G15" s="30"/>
    </row>
    <row r="16" spans="1:11" s="31" customFormat="1" ht="27.75" customHeight="1">
      <c r="A16" s="27" t="s">
        <v>164</v>
      </c>
      <c r="B16" s="114" t="s">
        <v>165</v>
      </c>
      <c r="C16" s="32">
        <v>211</v>
      </c>
      <c r="D16" s="32"/>
      <c r="E16" s="32"/>
      <c r="F16" s="29"/>
      <c r="G16" s="30"/>
    </row>
    <row r="17" spans="1:10" s="31" customFormat="1" ht="27.75" customHeight="1">
      <c r="A17" s="27" t="s">
        <v>169</v>
      </c>
      <c r="B17" s="114" t="s">
        <v>168</v>
      </c>
      <c r="C17" s="32">
        <v>211</v>
      </c>
      <c r="D17" s="32"/>
      <c r="E17" s="32"/>
      <c r="F17" s="29"/>
      <c r="G17" s="30"/>
    </row>
    <row r="18" spans="1:10" s="31" customFormat="1" ht="27.75" customHeight="1">
      <c r="A18" s="27" t="s">
        <v>199</v>
      </c>
      <c r="B18" s="114" t="s">
        <v>168</v>
      </c>
      <c r="C18" s="32">
        <v>557.20000000000005</v>
      </c>
      <c r="D18" s="32"/>
      <c r="E18" s="32"/>
      <c r="F18" s="29"/>
      <c r="G18" s="30"/>
    </row>
    <row r="19" spans="1:10" s="31" customFormat="1" ht="25.5">
      <c r="A19" s="115" t="s">
        <v>108</v>
      </c>
      <c r="B19" s="116" t="s">
        <v>114</v>
      </c>
      <c r="C19" s="92">
        <v>109.6</v>
      </c>
      <c r="D19" s="92">
        <v>114.7</v>
      </c>
      <c r="E19" s="92">
        <v>119.1</v>
      </c>
      <c r="F19" s="29"/>
      <c r="G19" s="30"/>
    </row>
    <row r="20" spans="1:10" s="31" customFormat="1" ht="39.75" customHeight="1">
      <c r="A20" s="27" t="s">
        <v>109</v>
      </c>
      <c r="B20" s="120" t="s">
        <v>115</v>
      </c>
      <c r="C20" s="32">
        <v>0.3</v>
      </c>
      <c r="D20" s="32">
        <v>0.3</v>
      </c>
      <c r="E20" s="32">
        <v>0.4</v>
      </c>
      <c r="F20" s="29"/>
      <c r="G20" s="30"/>
    </row>
    <row r="21" spans="1:10" s="31" customFormat="1" ht="25.5">
      <c r="A21" s="27" t="s">
        <v>170</v>
      </c>
      <c r="B21" s="28" t="s">
        <v>171</v>
      </c>
      <c r="C21" s="32">
        <v>0.3</v>
      </c>
      <c r="D21" s="32">
        <v>0.3</v>
      </c>
      <c r="E21" s="32">
        <v>0.4</v>
      </c>
      <c r="F21" s="29"/>
      <c r="G21" s="30"/>
    </row>
    <row r="22" spans="1:10" s="31" customFormat="1" ht="25.5">
      <c r="A22" s="27" t="s">
        <v>116</v>
      </c>
      <c r="B22" s="28" t="s">
        <v>117</v>
      </c>
      <c r="C22" s="32">
        <v>109.3</v>
      </c>
      <c r="D22" s="32">
        <v>114.4</v>
      </c>
      <c r="E22" s="32">
        <v>118.7</v>
      </c>
      <c r="F22" s="29"/>
      <c r="G22" s="30"/>
    </row>
    <row r="23" spans="1:10" s="31" customFormat="1" ht="38.25">
      <c r="A23" s="27" t="s">
        <v>200</v>
      </c>
      <c r="B23" s="28" t="s">
        <v>172</v>
      </c>
      <c r="C23" s="32">
        <v>109.3</v>
      </c>
      <c r="D23" s="32">
        <v>114.4</v>
      </c>
      <c r="E23" s="32">
        <v>118.7</v>
      </c>
      <c r="F23" s="29"/>
      <c r="G23" s="30"/>
    </row>
    <row r="24" spans="1:10" s="31" customFormat="1" ht="25.5">
      <c r="A24" s="115" t="s">
        <v>173</v>
      </c>
      <c r="B24" s="116" t="s">
        <v>174</v>
      </c>
      <c r="C24" s="92">
        <v>22.5</v>
      </c>
      <c r="D24" s="92">
        <v>172.8</v>
      </c>
      <c r="E24" s="92">
        <v>179.7</v>
      </c>
      <c r="F24" s="29"/>
      <c r="G24" s="30"/>
    </row>
    <row r="25" spans="1:10" s="31" customFormat="1" ht="25.5">
      <c r="A25" s="27" t="s">
        <v>175</v>
      </c>
      <c r="B25" s="33" t="s">
        <v>176</v>
      </c>
      <c r="C25" s="32">
        <v>22.5</v>
      </c>
      <c r="D25" s="32">
        <v>172.8</v>
      </c>
      <c r="E25" s="32">
        <v>179.7</v>
      </c>
      <c r="F25" s="29"/>
      <c r="G25" s="30"/>
    </row>
    <row r="26" spans="1:10" s="31" customFormat="1" ht="51">
      <c r="A26" s="27" t="s">
        <v>175</v>
      </c>
      <c r="B26" s="33" t="s">
        <v>177</v>
      </c>
      <c r="C26" s="32">
        <v>22.5</v>
      </c>
      <c r="D26" s="32">
        <v>172.8</v>
      </c>
      <c r="E26" s="32">
        <v>179.7</v>
      </c>
      <c r="F26" s="29"/>
      <c r="G26" s="30"/>
    </row>
    <row r="27" spans="1:10" s="31" customFormat="1" ht="25.5">
      <c r="A27" s="27" t="s">
        <v>201</v>
      </c>
      <c r="B27" s="28" t="s">
        <v>202</v>
      </c>
      <c r="C27" s="32">
        <v>648</v>
      </c>
      <c r="D27" s="32"/>
      <c r="E27" s="32"/>
      <c r="F27" s="29"/>
      <c r="G27" s="30"/>
    </row>
    <row r="28" spans="1:10" s="16" customFormat="1">
      <c r="A28" s="15"/>
      <c r="B28" s="18"/>
      <c r="G28" s="17"/>
      <c r="H28" s="18"/>
      <c r="I28" s="18"/>
      <c r="J28" s="18"/>
    </row>
  </sheetData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3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1"/>
  <sheetViews>
    <sheetView tabSelected="1" view="pageBreakPreview" topLeftCell="A37" zoomScaleNormal="100" zoomScaleSheetLayoutView="100" workbookViewId="0">
      <selection activeCell="K68" sqref="K68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29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36" t="s">
        <v>216</v>
      </c>
      <c r="J1" s="136"/>
      <c r="K1" s="136"/>
      <c r="L1" s="136"/>
    </row>
    <row r="2" spans="1:12" ht="66.75" customHeight="1">
      <c r="A2" s="137" t="s">
        <v>185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38" t="s">
        <v>1</v>
      </c>
      <c r="J3" s="138"/>
      <c r="K3" s="138"/>
      <c r="L3" s="138"/>
    </row>
    <row r="4" spans="1:12" ht="19.899999999999999" customHeight="1">
      <c r="A4" s="139" t="s">
        <v>2</v>
      </c>
      <c r="B4" s="139" t="s">
        <v>21</v>
      </c>
      <c r="C4" s="139" t="s">
        <v>3</v>
      </c>
      <c r="D4" s="139" t="s">
        <v>4</v>
      </c>
      <c r="E4" s="139" t="s">
        <v>5</v>
      </c>
      <c r="F4" s="139"/>
      <c r="G4" s="139"/>
      <c r="H4" s="139"/>
      <c r="I4" s="139" t="s">
        <v>6</v>
      </c>
      <c r="J4" s="139" t="s">
        <v>7</v>
      </c>
      <c r="K4" s="139"/>
      <c r="L4" s="139"/>
    </row>
    <row r="5" spans="1:12" ht="16.350000000000001" customHeight="1">
      <c r="A5" s="139" t="s">
        <v>0</v>
      </c>
      <c r="B5" s="139" t="s">
        <v>0</v>
      </c>
      <c r="C5" s="139" t="s">
        <v>0</v>
      </c>
      <c r="D5" s="139" t="s">
        <v>0</v>
      </c>
      <c r="E5" s="139" t="s">
        <v>0</v>
      </c>
      <c r="F5" s="139"/>
      <c r="G5" s="139"/>
      <c r="H5" s="139"/>
      <c r="I5" s="139" t="s">
        <v>0</v>
      </c>
      <c r="J5" s="4" t="s">
        <v>97</v>
      </c>
      <c r="K5" s="4" t="s">
        <v>98</v>
      </c>
      <c r="L5" s="4" t="s">
        <v>183</v>
      </c>
    </row>
    <row r="6" spans="1:12" ht="14.45" customHeight="1">
      <c r="A6" s="5" t="s">
        <v>8</v>
      </c>
      <c r="B6" s="5" t="s">
        <v>9</v>
      </c>
      <c r="C6" s="5" t="s">
        <v>10</v>
      </c>
      <c r="D6" s="5" t="s">
        <v>11</v>
      </c>
      <c r="E6" s="5" t="s">
        <v>12</v>
      </c>
      <c r="F6" s="5" t="s">
        <v>13</v>
      </c>
      <c r="G6" s="5" t="s">
        <v>14</v>
      </c>
      <c r="H6" s="5" t="s">
        <v>15</v>
      </c>
      <c r="I6" s="5" t="s">
        <v>16</v>
      </c>
      <c r="J6" s="5" t="s">
        <v>17</v>
      </c>
      <c r="K6" s="5" t="s">
        <v>18</v>
      </c>
      <c r="L6" s="5" t="s">
        <v>20</v>
      </c>
    </row>
    <row r="7" spans="1:12" ht="14.45" customHeight="1">
      <c r="A7" s="6" t="s">
        <v>19</v>
      </c>
      <c r="B7" s="7" t="s">
        <v>0</v>
      </c>
      <c r="C7" s="7" t="s">
        <v>0</v>
      </c>
      <c r="D7" s="7" t="s">
        <v>0</v>
      </c>
      <c r="E7" s="7" t="s">
        <v>0</v>
      </c>
      <c r="F7" s="7" t="s">
        <v>0</v>
      </c>
      <c r="G7" s="7" t="s">
        <v>0</v>
      </c>
      <c r="H7" s="7" t="s">
        <v>0</v>
      </c>
      <c r="I7" s="7" t="s">
        <v>0</v>
      </c>
      <c r="J7" s="8">
        <v>2623.8</v>
      </c>
      <c r="K7" s="8">
        <v>1316.2</v>
      </c>
      <c r="L7" s="8">
        <v>1085.3</v>
      </c>
    </row>
    <row r="8" spans="1:12" ht="36">
      <c r="A8" s="6" t="s">
        <v>186</v>
      </c>
      <c r="B8" s="94">
        <v>910</v>
      </c>
      <c r="C8" s="95"/>
      <c r="D8" s="95"/>
      <c r="E8" s="95"/>
      <c r="F8" s="95"/>
      <c r="G8" s="95"/>
      <c r="H8" s="95"/>
      <c r="I8" s="95"/>
      <c r="J8" s="8">
        <v>2623.8</v>
      </c>
      <c r="K8" s="8">
        <v>1316.2</v>
      </c>
      <c r="L8" s="8">
        <v>1085.3</v>
      </c>
    </row>
    <row r="9" spans="1:12">
      <c r="A9" s="9" t="s">
        <v>29</v>
      </c>
      <c r="B9" s="106">
        <v>910</v>
      </c>
      <c r="C9" s="94" t="s">
        <v>30</v>
      </c>
      <c r="D9" s="94"/>
      <c r="E9" s="94"/>
      <c r="F9" s="94"/>
      <c r="G9" s="94"/>
      <c r="H9" s="94"/>
      <c r="I9" s="94"/>
      <c r="J9" s="8">
        <v>1262.4000000000001</v>
      </c>
      <c r="K9" s="8">
        <v>848.7</v>
      </c>
      <c r="L9" s="8">
        <v>756.6</v>
      </c>
    </row>
    <row r="10" spans="1:12" ht="60.75" customHeight="1">
      <c r="A10" s="10" t="s">
        <v>31</v>
      </c>
      <c r="B10" s="96">
        <v>910</v>
      </c>
      <c r="C10" s="95" t="s">
        <v>30</v>
      </c>
      <c r="D10" s="95" t="s">
        <v>32</v>
      </c>
      <c r="E10" s="94"/>
      <c r="F10" s="94"/>
      <c r="G10" s="94"/>
      <c r="H10" s="94"/>
      <c r="I10" s="94"/>
      <c r="J10" s="11">
        <v>0.3</v>
      </c>
      <c r="K10" s="11">
        <f>SUM(K11+K16)</f>
        <v>848.69999999999993</v>
      </c>
      <c r="L10" s="11">
        <v>756.6</v>
      </c>
    </row>
    <row r="11" spans="1:12" ht="72">
      <c r="A11" s="7" t="s">
        <v>219</v>
      </c>
      <c r="B11" s="95">
        <v>910</v>
      </c>
      <c r="C11" s="95" t="s">
        <v>30</v>
      </c>
      <c r="D11" s="95" t="s">
        <v>32</v>
      </c>
      <c r="E11" s="95">
        <v>19</v>
      </c>
      <c r="F11" s="95">
        <v>0</v>
      </c>
      <c r="G11" s="95"/>
      <c r="H11" s="95"/>
      <c r="I11" s="95"/>
      <c r="J11" s="11">
        <v>0.3</v>
      </c>
      <c r="K11" s="11">
        <v>0.3</v>
      </c>
      <c r="L11" s="11">
        <f t="shared" ref="J11:L14" si="0">SUM(L12)</f>
        <v>0.4</v>
      </c>
    </row>
    <row r="12" spans="1:12" ht="96">
      <c r="A12" s="7" t="s">
        <v>33</v>
      </c>
      <c r="B12" s="95">
        <v>910</v>
      </c>
      <c r="C12" s="95" t="s">
        <v>30</v>
      </c>
      <c r="D12" s="95" t="s">
        <v>32</v>
      </c>
      <c r="E12" s="95">
        <v>19</v>
      </c>
      <c r="F12" s="95">
        <v>0</v>
      </c>
      <c r="G12" s="95" t="s">
        <v>34</v>
      </c>
      <c r="H12" s="95"/>
      <c r="I12" s="95"/>
      <c r="J12" s="11">
        <f t="shared" si="0"/>
        <v>0.3</v>
      </c>
      <c r="K12" s="11">
        <f t="shared" si="0"/>
        <v>0.3</v>
      </c>
      <c r="L12" s="11">
        <f t="shared" si="0"/>
        <v>0.4</v>
      </c>
    </row>
    <row r="13" spans="1:12">
      <c r="A13" s="98" t="s">
        <v>38</v>
      </c>
      <c r="B13" s="95">
        <v>910</v>
      </c>
      <c r="C13" s="95" t="s">
        <v>30</v>
      </c>
      <c r="D13" s="95" t="s">
        <v>32</v>
      </c>
      <c r="E13" s="95">
        <v>19</v>
      </c>
      <c r="F13" s="95">
        <v>0</v>
      </c>
      <c r="G13" s="95" t="s">
        <v>34</v>
      </c>
      <c r="H13" s="95" t="s">
        <v>35</v>
      </c>
      <c r="I13" s="95"/>
      <c r="J13" s="11">
        <f t="shared" si="0"/>
        <v>0.3</v>
      </c>
      <c r="K13" s="11">
        <f t="shared" si="0"/>
        <v>0.3</v>
      </c>
      <c r="L13" s="11">
        <f t="shared" si="0"/>
        <v>0.4</v>
      </c>
    </row>
    <row r="14" spans="1:12" ht="36">
      <c r="A14" s="7" t="s">
        <v>39</v>
      </c>
      <c r="B14" s="95">
        <v>910</v>
      </c>
      <c r="C14" s="95" t="s">
        <v>30</v>
      </c>
      <c r="D14" s="95" t="s">
        <v>32</v>
      </c>
      <c r="E14" s="95">
        <v>19</v>
      </c>
      <c r="F14" s="95">
        <v>0</v>
      </c>
      <c r="G14" s="95" t="s">
        <v>34</v>
      </c>
      <c r="H14" s="95" t="s">
        <v>35</v>
      </c>
      <c r="I14" s="95" t="s">
        <v>36</v>
      </c>
      <c r="J14" s="11">
        <f t="shared" si="0"/>
        <v>0.3</v>
      </c>
      <c r="K14" s="11">
        <f t="shared" si="0"/>
        <v>0.3</v>
      </c>
      <c r="L14" s="11">
        <f t="shared" si="0"/>
        <v>0.4</v>
      </c>
    </row>
    <row r="15" spans="1:12" ht="36">
      <c r="A15" s="7" t="s">
        <v>40</v>
      </c>
      <c r="B15" s="95">
        <v>910</v>
      </c>
      <c r="C15" s="95" t="s">
        <v>30</v>
      </c>
      <c r="D15" s="95" t="s">
        <v>32</v>
      </c>
      <c r="E15" s="95">
        <v>19</v>
      </c>
      <c r="F15" s="95">
        <v>0</v>
      </c>
      <c r="G15" s="95" t="s">
        <v>34</v>
      </c>
      <c r="H15" s="95" t="s">
        <v>35</v>
      </c>
      <c r="I15" s="95" t="s">
        <v>37</v>
      </c>
      <c r="J15" s="11">
        <v>0.3</v>
      </c>
      <c r="K15" s="11">
        <v>0.3</v>
      </c>
      <c r="L15" s="11">
        <v>0.4</v>
      </c>
    </row>
    <row r="16" spans="1:12" ht="47.25" customHeight="1">
      <c r="A16" s="99" t="s">
        <v>187</v>
      </c>
      <c r="B16" s="95">
        <v>910</v>
      </c>
      <c r="C16" s="95" t="s">
        <v>30</v>
      </c>
      <c r="D16" s="95" t="s">
        <v>64</v>
      </c>
      <c r="E16" s="95" t="s">
        <v>41</v>
      </c>
      <c r="F16" s="95"/>
      <c r="G16" s="95"/>
      <c r="H16" s="95"/>
      <c r="I16" s="95"/>
      <c r="J16" s="11">
        <v>418.3</v>
      </c>
      <c r="K16" s="11">
        <v>848.4</v>
      </c>
      <c r="L16" s="11">
        <v>756.2</v>
      </c>
    </row>
    <row r="17" spans="1:12" ht="24">
      <c r="A17" s="100" t="s">
        <v>188</v>
      </c>
      <c r="B17" s="95">
        <v>910</v>
      </c>
      <c r="C17" s="95" t="s">
        <v>30</v>
      </c>
      <c r="D17" s="95" t="s">
        <v>64</v>
      </c>
      <c r="E17" s="95" t="s">
        <v>41</v>
      </c>
      <c r="F17" s="95" t="s">
        <v>8</v>
      </c>
      <c r="G17" s="95" t="s">
        <v>43</v>
      </c>
      <c r="H17" s="95"/>
      <c r="I17" s="95"/>
      <c r="J17" s="11">
        <v>418.3</v>
      </c>
      <c r="K17" s="11">
        <f t="shared" ref="J17:L19" si="1">SUM(K18)</f>
        <v>344.5</v>
      </c>
      <c r="L17" s="11">
        <f t="shared" si="1"/>
        <v>344.5</v>
      </c>
    </row>
    <row r="18" spans="1:12" ht="60">
      <c r="A18" s="100" t="s">
        <v>189</v>
      </c>
      <c r="B18" s="95">
        <v>910</v>
      </c>
      <c r="C18" s="95" t="s">
        <v>30</v>
      </c>
      <c r="D18" s="95" t="s">
        <v>64</v>
      </c>
      <c r="E18" s="95" t="s">
        <v>41</v>
      </c>
      <c r="F18" s="95" t="s">
        <v>8</v>
      </c>
      <c r="G18" s="95" t="s">
        <v>43</v>
      </c>
      <c r="H18" s="95" t="s">
        <v>178</v>
      </c>
      <c r="I18" s="95"/>
      <c r="J18" s="11">
        <f t="shared" si="1"/>
        <v>156.5</v>
      </c>
      <c r="K18" s="11">
        <f t="shared" si="1"/>
        <v>344.5</v>
      </c>
      <c r="L18" s="11">
        <f t="shared" si="1"/>
        <v>344.5</v>
      </c>
    </row>
    <row r="19" spans="1:12" ht="72">
      <c r="A19" s="102" t="s">
        <v>44</v>
      </c>
      <c r="B19" s="95">
        <v>910</v>
      </c>
      <c r="C19" s="95" t="s">
        <v>30</v>
      </c>
      <c r="D19" s="95" t="s">
        <v>64</v>
      </c>
      <c r="E19" s="95" t="s">
        <v>41</v>
      </c>
      <c r="F19" s="95" t="s">
        <v>8</v>
      </c>
      <c r="G19" s="95" t="s">
        <v>43</v>
      </c>
      <c r="H19" s="95" t="s">
        <v>178</v>
      </c>
      <c r="I19" s="95" t="s">
        <v>46</v>
      </c>
      <c r="J19" s="11">
        <f t="shared" si="1"/>
        <v>156.5</v>
      </c>
      <c r="K19" s="11">
        <f t="shared" si="1"/>
        <v>344.5</v>
      </c>
      <c r="L19" s="11">
        <f t="shared" si="1"/>
        <v>344.5</v>
      </c>
    </row>
    <row r="20" spans="1:12" ht="36">
      <c r="A20" s="102" t="s">
        <v>45</v>
      </c>
      <c r="B20" s="95">
        <v>910</v>
      </c>
      <c r="C20" s="95" t="s">
        <v>30</v>
      </c>
      <c r="D20" s="95" t="s">
        <v>64</v>
      </c>
      <c r="E20" s="95" t="s">
        <v>41</v>
      </c>
      <c r="F20" s="95" t="s">
        <v>8</v>
      </c>
      <c r="G20" s="95" t="s">
        <v>43</v>
      </c>
      <c r="H20" s="95" t="s">
        <v>178</v>
      </c>
      <c r="I20" s="95" t="s">
        <v>47</v>
      </c>
      <c r="J20" s="11">
        <v>156.5</v>
      </c>
      <c r="K20" s="11">
        <v>344.5</v>
      </c>
      <c r="L20" s="11">
        <v>344.5</v>
      </c>
    </row>
    <row r="21" spans="1:12" ht="24">
      <c r="A21" s="126" t="s">
        <v>211</v>
      </c>
      <c r="B21" s="95" t="s">
        <v>205</v>
      </c>
      <c r="C21" s="95" t="s">
        <v>30</v>
      </c>
      <c r="D21" s="95" t="s">
        <v>64</v>
      </c>
      <c r="E21" s="95" t="s">
        <v>41</v>
      </c>
      <c r="F21" s="95" t="s">
        <v>8</v>
      </c>
      <c r="G21" s="95" t="s">
        <v>43</v>
      </c>
      <c r="H21" s="95" t="s">
        <v>208</v>
      </c>
      <c r="I21" s="95" t="s">
        <v>47</v>
      </c>
      <c r="J21" s="11">
        <v>261.8</v>
      </c>
      <c r="K21" s="11"/>
      <c r="L21" s="11"/>
    </row>
    <row r="22" spans="1:12" ht="48">
      <c r="A22" s="101" t="s">
        <v>190</v>
      </c>
      <c r="B22" s="95">
        <v>910</v>
      </c>
      <c r="C22" s="95" t="s">
        <v>30</v>
      </c>
      <c r="D22" s="95" t="s">
        <v>32</v>
      </c>
      <c r="E22" s="95" t="s">
        <v>41</v>
      </c>
      <c r="F22" s="95" t="s">
        <v>9</v>
      </c>
      <c r="G22" s="95" t="s">
        <v>43</v>
      </c>
      <c r="H22" s="95"/>
      <c r="I22" s="95"/>
      <c r="J22" s="11">
        <v>843.8</v>
      </c>
      <c r="K22" s="11">
        <f>SUM(K23+K27)</f>
        <v>478.9</v>
      </c>
      <c r="L22" s="11">
        <f>SUM(L23+L27)</f>
        <v>410.7</v>
      </c>
    </row>
    <row r="23" spans="1:12" ht="36">
      <c r="A23" s="7" t="s">
        <v>160</v>
      </c>
      <c r="B23" s="95">
        <v>910</v>
      </c>
      <c r="C23" s="95" t="s">
        <v>30</v>
      </c>
      <c r="D23" s="95" t="s">
        <v>32</v>
      </c>
      <c r="E23" s="95" t="s">
        <v>41</v>
      </c>
      <c r="F23" s="95" t="s">
        <v>9</v>
      </c>
      <c r="G23" s="95" t="s">
        <v>43</v>
      </c>
      <c r="H23" s="95" t="s">
        <v>48</v>
      </c>
      <c r="I23" s="95"/>
      <c r="J23" s="11">
        <f t="shared" ref="J23:L24" si="2">SUM(J24)</f>
        <v>271</v>
      </c>
      <c r="K23" s="11">
        <f t="shared" si="2"/>
        <v>369.5</v>
      </c>
      <c r="L23" s="11">
        <f t="shared" si="2"/>
        <v>369.5</v>
      </c>
    </row>
    <row r="24" spans="1:12" ht="72">
      <c r="A24" s="103" t="s">
        <v>44</v>
      </c>
      <c r="B24" s="95">
        <v>910</v>
      </c>
      <c r="C24" s="95" t="s">
        <v>30</v>
      </c>
      <c r="D24" s="95" t="s">
        <v>32</v>
      </c>
      <c r="E24" s="95" t="s">
        <v>41</v>
      </c>
      <c r="F24" s="95" t="s">
        <v>9</v>
      </c>
      <c r="G24" s="95" t="s">
        <v>43</v>
      </c>
      <c r="H24" s="95" t="s">
        <v>48</v>
      </c>
      <c r="I24" s="95" t="s">
        <v>46</v>
      </c>
      <c r="J24" s="11">
        <v>271</v>
      </c>
      <c r="K24" s="11">
        <f t="shared" si="2"/>
        <v>369.5</v>
      </c>
      <c r="L24" s="11">
        <f t="shared" si="2"/>
        <v>369.5</v>
      </c>
    </row>
    <row r="25" spans="1:12" ht="36">
      <c r="A25" s="104" t="s">
        <v>45</v>
      </c>
      <c r="B25" s="95">
        <v>910</v>
      </c>
      <c r="C25" s="95" t="s">
        <v>30</v>
      </c>
      <c r="D25" s="95" t="s">
        <v>32</v>
      </c>
      <c r="E25" s="95" t="s">
        <v>41</v>
      </c>
      <c r="F25" s="95" t="s">
        <v>9</v>
      </c>
      <c r="G25" s="95" t="s">
        <v>43</v>
      </c>
      <c r="H25" s="95" t="s">
        <v>48</v>
      </c>
      <c r="I25" s="95" t="s">
        <v>47</v>
      </c>
      <c r="J25" s="11">
        <v>271</v>
      </c>
      <c r="K25" s="11">
        <v>369.5</v>
      </c>
      <c r="L25" s="11">
        <v>369.5</v>
      </c>
    </row>
    <row r="26" spans="1:12" ht="24">
      <c r="A26" s="125" t="s">
        <v>211</v>
      </c>
      <c r="B26" s="95" t="s">
        <v>205</v>
      </c>
      <c r="C26" s="95" t="s">
        <v>30</v>
      </c>
      <c r="D26" s="95" t="s">
        <v>32</v>
      </c>
      <c r="E26" s="95" t="s">
        <v>41</v>
      </c>
      <c r="F26" s="95" t="s">
        <v>9</v>
      </c>
      <c r="G26" s="95" t="s">
        <v>43</v>
      </c>
      <c r="H26" s="95" t="s">
        <v>208</v>
      </c>
      <c r="I26" s="95" t="s">
        <v>47</v>
      </c>
      <c r="J26" s="11">
        <v>158.69999999999999</v>
      </c>
      <c r="K26" s="11"/>
      <c r="L26" s="11"/>
    </row>
    <row r="27" spans="1:12" ht="24">
      <c r="A27" s="7" t="s">
        <v>161</v>
      </c>
      <c r="B27" s="95">
        <v>910</v>
      </c>
      <c r="C27" s="95" t="s">
        <v>30</v>
      </c>
      <c r="D27" s="95" t="s">
        <v>32</v>
      </c>
      <c r="E27" s="95" t="s">
        <v>41</v>
      </c>
      <c r="F27" s="95" t="s">
        <v>9</v>
      </c>
      <c r="G27" s="95" t="s">
        <v>43</v>
      </c>
      <c r="H27" s="95" t="s">
        <v>49</v>
      </c>
      <c r="I27" s="95"/>
      <c r="J27" s="11">
        <v>376.5</v>
      </c>
      <c r="K27" s="11">
        <v>109.4</v>
      </c>
      <c r="L27" s="11">
        <v>41.2</v>
      </c>
    </row>
    <row r="28" spans="1:12" ht="36">
      <c r="A28" s="7" t="s">
        <v>39</v>
      </c>
      <c r="B28" s="95">
        <v>910</v>
      </c>
      <c r="C28" s="95" t="s">
        <v>30</v>
      </c>
      <c r="D28" s="95" t="s">
        <v>32</v>
      </c>
      <c r="E28" s="95" t="s">
        <v>41</v>
      </c>
      <c r="F28" s="95" t="s">
        <v>9</v>
      </c>
      <c r="G28" s="95" t="s">
        <v>43</v>
      </c>
      <c r="H28" s="95" t="s">
        <v>49</v>
      </c>
      <c r="I28" s="95" t="s">
        <v>36</v>
      </c>
      <c r="J28" s="11">
        <f>SUM(J29)</f>
        <v>376.5</v>
      </c>
      <c r="K28" s="11">
        <f>SUM(K29)</f>
        <v>109.4</v>
      </c>
      <c r="L28" s="11">
        <f>SUM(L29)</f>
        <v>41.2</v>
      </c>
    </row>
    <row r="29" spans="1:12" ht="36">
      <c r="A29" s="7" t="s">
        <v>40</v>
      </c>
      <c r="B29" s="95">
        <v>910</v>
      </c>
      <c r="C29" s="95" t="s">
        <v>30</v>
      </c>
      <c r="D29" s="95" t="s">
        <v>32</v>
      </c>
      <c r="E29" s="95" t="s">
        <v>41</v>
      </c>
      <c r="F29" s="95" t="s">
        <v>9</v>
      </c>
      <c r="G29" s="95" t="s">
        <v>43</v>
      </c>
      <c r="H29" s="95" t="s">
        <v>49</v>
      </c>
      <c r="I29" s="95" t="s">
        <v>37</v>
      </c>
      <c r="J29" s="11">
        <v>376.5</v>
      </c>
      <c r="K29" s="11">
        <v>109.4</v>
      </c>
      <c r="L29" s="11">
        <v>41.2</v>
      </c>
    </row>
    <row r="30" spans="1:12">
      <c r="A30" s="7" t="s">
        <v>50</v>
      </c>
      <c r="B30" s="95">
        <v>910</v>
      </c>
      <c r="C30" s="95" t="s">
        <v>30</v>
      </c>
      <c r="D30" s="95" t="s">
        <v>32</v>
      </c>
      <c r="E30" s="95" t="s">
        <v>41</v>
      </c>
      <c r="F30" s="95" t="s">
        <v>9</v>
      </c>
      <c r="G30" s="95" t="s">
        <v>43</v>
      </c>
      <c r="H30" s="95" t="s">
        <v>49</v>
      </c>
      <c r="I30" s="95" t="s">
        <v>53</v>
      </c>
      <c r="J30" s="11">
        <v>37.6</v>
      </c>
      <c r="K30" s="11">
        <f>SUM(K32)</f>
        <v>25</v>
      </c>
      <c r="L30" s="11">
        <f>SUM(L32)</f>
        <v>1</v>
      </c>
    </row>
    <row r="31" spans="1:12" ht="36">
      <c r="A31" s="7" t="s">
        <v>204</v>
      </c>
      <c r="B31" s="95" t="s">
        <v>205</v>
      </c>
      <c r="C31" s="95" t="s">
        <v>30</v>
      </c>
      <c r="D31" s="95" t="s">
        <v>32</v>
      </c>
      <c r="E31" s="95" t="s">
        <v>41</v>
      </c>
      <c r="F31" s="95" t="s">
        <v>9</v>
      </c>
      <c r="G31" s="95" t="s">
        <v>43</v>
      </c>
      <c r="H31" s="95" t="s">
        <v>49</v>
      </c>
      <c r="I31" s="95" t="s">
        <v>206</v>
      </c>
      <c r="J31" s="11">
        <v>6.5</v>
      </c>
      <c r="K31" s="11"/>
      <c r="L31" s="11"/>
    </row>
    <row r="32" spans="1:12">
      <c r="A32" s="7" t="s">
        <v>51</v>
      </c>
      <c r="B32" s="95">
        <v>910</v>
      </c>
      <c r="C32" s="95" t="s">
        <v>30</v>
      </c>
      <c r="D32" s="95" t="s">
        <v>32</v>
      </c>
      <c r="E32" s="95" t="s">
        <v>41</v>
      </c>
      <c r="F32" s="95" t="s">
        <v>9</v>
      </c>
      <c r="G32" s="95" t="s">
        <v>43</v>
      </c>
      <c r="H32" s="95" t="s">
        <v>49</v>
      </c>
      <c r="I32" s="95" t="s">
        <v>52</v>
      </c>
      <c r="J32" s="11">
        <v>31.1</v>
      </c>
      <c r="K32" s="11">
        <v>25</v>
      </c>
      <c r="L32" s="11">
        <v>1</v>
      </c>
    </row>
    <row r="33" spans="1:12">
      <c r="A33" s="127" t="s">
        <v>212</v>
      </c>
      <c r="B33" s="95" t="s">
        <v>205</v>
      </c>
      <c r="C33" s="95" t="s">
        <v>30</v>
      </c>
      <c r="D33" s="95" t="s">
        <v>61</v>
      </c>
      <c r="E33" s="95" t="s">
        <v>57</v>
      </c>
      <c r="F33" s="95" t="s">
        <v>8</v>
      </c>
      <c r="G33" s="95" t="s">
        <v>43</v>
      </c>
      <c r="H33" s="95" t="s">
        <v>213</v>
      </c>
      <c r="I33" s="95" t="s">
        <v>37</v>
      </c>
      <c r="J33" s="11">
        <v>10.5</v>
      </c>
      <c r="K33" s="11"/>
      <c r="L33" s="11"/>
    </row>
    <row r="34" spans="1:12">
      <c r="A34" s="127" t="s">
        <v>212</v>
      </c>
      <c r="B34" s="95" t="s">
        <v>205</v>
      </c>
      <c r="C34" s="95" t="s">
        <v>30</v>
      </c>
      <c r="D34" s="95" t="s">
        <v>61</v>
      </c>
      <c r="E34" s="95" t="s">
        <v>57</v>
      </c>
      <c r="F34" s="95" t="s">
        <v>8</v>
      </c>
      <c r="G34" s="95" t="s">
        <v>43</v>
      </c>
      <c r="H34" s="95" t="s">
        <v>214</v>
      </c>
      <c r="I34" s="95" t="s">
        <v>37</v>
      </c>
      <c r="J34" s="11">
        <v>20</v>
      </c>
      <c r="K34" s="11"/>
      <c r="L34" s="11"/>
    </row>
    <row r="35" spans="1:12" ht="60">
      <c r="A35" s="127" t="s">
        <v>215</v>
      </c>
      <c r="B35" s="95" t="s">
        <v>205</v>
      </c>
      <c r="C35" s="95" t="s">
        <v>30</v>
      </c>
      <c r="D35" s="95" t="s">
        <v>61</v>
      </c>
      <c r="E35" s="95" t="s">
        <v>57</v>
      </c>
      <c r="F35" s="95" t="s">
        <v>8</v>
      </c>
      <c r="G35" s="95" t="s">
        <v>43</v>
      </c>
      <c r="H35" s="95" t="s">
        <v>214</v>
      </c>
      <c r="I35" s="95" t="s">
        <v>37</v>
      </c>
      <c r="J35" s="11">
        <v>135</v>
      </c>
      <c r="K35" s="11"/>
      <c r="L35" s="11"/>
    </row>
    <row r="36" spans="1:12">
      <c r="A36" s="105" t="s">
        <v>56</v>
      </c>
      <c r="B36" s="95">
        <v>910</v>
      </c>
      <c r="C36" s="95" t="s">
        <v>30</v>
      </c>
      <c r="D36" s="95" t="s">
        <v>18</v>
      </c>
      <c r="E36" s="95"/>
      <c r="F36" s="95"/>
      <c r="G36" s="95"/>
      <c r="H36" s="95"/>
      <c r="I36" s="95"/>
      <c r="J36" s="11">
        <f t="shared" ref="J36:L40" si="3">SUM(J37)</f>
        <v>0</v>
      </c>
      <c r="K36" s="11">
        <f t="shared" si="3"/>
        <v>0.1</v>
      </c>
      <c r="L36" s="11">
        <f t="shared" si="3"/>
        <v>0.1</v>
      </c>
    </row>
    <row r="37" spans="1:12" ht="28.5" customHeight="1">
      <c r="A37" s="105" t="s">
        <v>54</v>
      </c>
      <c r="B37" s="95">
        <v>910</v>
      </c>
      <c r="C37" s="95" t="s">
        <v>30</v>
      </c>
      <c r="D37" s="95" t="s">
        <v>18</v>
      </c>
      <c r="E37" s="95" t="s">
        <v>57</v>
      </c>
      <c r="F37" s="95"/>
      <c r="G37" s="95"/>
      <c r="H37" s="95"/>
      <c r="I37" s="95"/>
      <c r="J37" s="11">
        <f t="shared" si="3"/>
        <v>0</v>
      </c>
      <c r="K37" s="11">
        <f t="shared" si="3"/>
        <v>0.1</v>
      </c>
      <c r="L37" s="11">
        <f t="shared" si="3"/>
        <v>0.1</v>
      </c>
    </row>
    <row r="38" spans="1:12" ht="36" customHeight="1">
      <c r="A38" s="105" t="s">
        <v>55</v>
      </c>
      <c r="B38" s="95">
        <v>910</v>
      </c>
      <c r="C38" s="95" t="s">
        <v>30</v>
      </c>
      <c r="D38" s="95" t="s">
        <v>18</v>
      </c>
      <c r="E38" s="95" t="s">
        <v>57</v>
      </c>
      <c r="F38" s="95" t="s">
        <v>8</v>
      </c>
      <c r="G38" s="95" t="s">
        <v>43</v>
      </c>
      <c r="H38" s="95"/>
      <c r="I38" s="95"/>
      <c r="J38" s="11">
        <f t="shared" si="3"/>
        <v>0</v>
      </c>
      <c r="K38" s="11">
        <f t="shared" si="3"/>
        <v>0.1</v>
      </c>
      <c r="L38" s="11">
        <f t="shared" si="3"/>
        <v>0.1</v>
      </c>
    </row>
    <row r="39" spans="1:12" ht="48">
      <c r="A39" s="7" t="s">
        <v>191</v>
      </c>
      <c r="B39" s="95">
        <v>910</v>
      </c>
      <c r="C39" s="95" t="s">
        <v>30</v>
      </c>
      <c r="D39" s="95" t="s">
        <v>18</v>
      </c>
      <c r="E39" s="95" t="s">
        <v>57</v>
      </c>
      <c r="F39" s="95" t="s">
        <v>8</v>
      </c>
      <c r="G39" s="95" t="s">
        <v>43</v>
      </c>
      <c r="H39" s="95" t="s">
        <v>58</v>
      </c>
      <c r="I39" s="95"/>
      <c r="J39" s="11">
        <f t="shared" si="3"/>
        <v>0</v>
      </c>
      <c r="K39" s="11">
        <f t="shared" si="3"/>
        <v>0.1</v>
      </c>
      <c r="L39" s="11">
        <f t="shared" si="3"/>
        <v>0.1</v>
      </c>
    </row>
    <row r="40" spans="1:12">
      <c r="A40" s="7" t="s">
        <v>50</v>
      </c>
      <c r="B40" s="95">
        <v>910</v>
      </c>
      <c r="C40" s="95" t="s">
        <v>30</v>
      </c>
      <c r="D40" s="95" t="s">
        <v>18</v>
      </c>
      <c r="E40" s="95" t="s">
        <v>57</v>
      </c>
      <c r="F40" s="95" t="s">
        <v>8</v>
      </c>
      <c r="G40" s="95" t="s">
        <v>43</v>
      </c>
      <c r="H40" s="95" t="s">
        <v>58</v>
      </c>
      <c r="I40" s="95" t="s">
        <v>53</v>
      </c>
      <c r="J40" s="11"/>
      <c r="K40" s="11">
        <f t="shared" si="3"/>
        <v>0.1</v>
      </c>
      <c r="L40" s="11">
        <f t="shared" si="3"/>
        <v>0.1</v>
      </c>
    </row>
    <row r="41" spans="1:12">
      <c r="A41" s="7" t="s">
        <v>60</v>
      </c>
      <c r="B41" s="95">
        <v>910</v>
      </c>
      <c r="C41" s="95" t="s">
        <v>30</v>
      </c>
      <c r="D41" s="95" t="s">
        <v>18</v>
      </c>
      <c r="E41" s="95" t="s">
        <v>57</v>
      </c>
      <c r="F41" s="95" t="s">
        <v>8</v>
      </c>
      <c r="G41" s="95" t="s">
        <v>43</v>
      </c>
      <c r="H41" s="95" t="s">
        <v>58</v>
      </c>
      <c r="I41" s="95" t="s">
        <v>59</v>
      </c>
      <c r="J41" s="11"/>
      <c r="K41" s="11">
        <v>0.1</v>
      </c>
      <c r="L41" s="11">
        <v>0.1</v>
      </c>
    </row>
    <row r="42" spans="1:12">
      <c r="A42" s="6" t="s">
        <v>66</v>
      </c>
      <c r="B42" s="94">
        <v>910</v>
      </c>
      <c r="C42" s="94" t="s">
        <v>64</v>
      </c>
      <c r="D42" s="94"/>
      <c r="E42" s="94"/>
      <c r="F42" s="94"/>
      <c r="G42" s="94"/>
      <c r="H42" s="94"/>
      <c r="I42" s="94"/>
      <c r="J42" s="8">
        <v>109.3</v>
      </c>
      <c r="K42" s="8">
        <f t="shared" ref="K42:L45" si="4">SUM(K43)</f>
        <v>114.39999999999999</v>
      </c>
      <c r="L42" s="8">
        <f t="shared" si="4"/>
        <v>118.7</v>
      </c>
    </row>
    <row r="43" spans="1:12" ht="24">
      <c r="A43" s="7" t="s">
        <v>67</v>
      </c>
      <c r="B43" s="95">
        <v>910</v>
      </c>
      <c r="C43" s="95" t="s">
        <v>64</v>
      </c>
      <c r="D43" s="95" t="s">
        <v>34</v>
      </c>
      <c r="E43" s="95"/>
      <c r="F43" s="95"/>
      <c r="G43" s="95"/>
      <c r="H43" s="95"/>
      <c r="I43" s="95"/>
      <c r="J43" s="11">
        <v>109.3</v>
      </c>
      <c r="K43" s="11">
        <f t="shared" si="4"/>
        <v>114.39999999999999</v>
      </c>
      <c r="L43" s="11">
        <f t="shared" si="4"/>
        <v>118.7</v>
      </c>
    </row>
    <row r="44" spans="1:12" ht="72">
      <c r="A44" s="7" t="s">
        <v>221</v>
      </c>
      <c r="B44" s="95">
        <v>910</v>
      </c>
      <c r="C44" s="95" t="s">
        <v>64</v>
      </c>
      <c r="D44" s="95" t="s">
        <v>34</v>
      </c>
      <c r="E44" s="95" t="s">
        <v>65</v>
      </c>
      <c r="F44" s="95" t="s">
        <v>10</v>
      </c>
      <c r="G44" s="95"/>
      <c r="H44" s="95"/>
      <c r="I44" s="95"/>
      <c r="J44" s="11">
        <v>109.3</v>
      </c>
      <c r="K44" s="11">
        <f t="shared" si="4"/>
        <v>114.39999999999999</v>
      </c>
      <c r="L44" s="11">
        <f t="shared" si="4"/>
        <v>118.7</v>
      </c>
    </row>
    <row r="45" spans="1:12" ht="24">
      <c r="A45" s="10" t="s">
        <v>68</v>
      </c>
      <c r="B45" s="95">
        <v>910</v>
      </c>
      <c r="C45" s="95" t="s">
        <v>64</v>
      </c>
      <c r="D45" s="95" t="s">
        <v>34</v>
      </c>
      <c r="E45" s="95" t="s">
        <v>65</v>
      </c>
      <c r="F45" s="95" t="s">
        <v>10</v>
      </c>
      <c r="G45" s="95" t="s">
        <v>64</v>
      </c>
      <c r="H45" s="94"/>
      <c r="I45" s="94"/>
      <c r="J45" s="11">
        <v>109.3</v>
      </c>
      <c r="K45" s="11">
        <f t="shared" si="4"/>
        <v>114.39999999999999</v>
      </c>
      <c r="L45" s="11">
        <f t="shared" si="4"/>
        <v>118.7</v>
      </c>
    </row>
    <row r="46" spans="1:12" ht="36">
      <c r="A46" s="7" t="s">
        <v>69</v>
      </c>
      <c r="B46" s="95">
        <v>910</v>
      </c>
      <c r="C46" s="95" t="s">
        <v>64</v>
      </c>
      <c r="D46" s="95" t="s">
        <v>34</v>
      </c>
      <c r="E46" s="95" t="s">
        <v>65</v>
      </c>
      <c r="F46" s="95" t="s">
        <v>10</v>
      </c>
      <c r="G46" s="95" t="s">
        <v>64</v>
      </c>
      <c r="H46" s="95" t="s">
        <v>70</v>
      </c>
      <c r="I46" s="95"/>
      <c r="J46" s="11">
        <v>109.3</v>
      </c>
      <c r="K46" s="11">
        <f>SUM(K47+K49)</f>
        <v>114.39999999999999</v>
      </c>
      <c r="L46" s="11">
        <f>SUM(L47+L49)</f>
        <v>118.7</v>
      </c>
    </row>
    <row r="47" spans="1:12" ht="72">
      <c r="A47" s="7" t="s">
        <v>44</v>
      </c>
      <c r="B47" s="95">
        <v>910</v>
      </c>
      <c r="C47" s="95" t="s">
        <v>64</v>
      </c>
      <c r="D47" s="95" t="s">
        <v>34</v>
      </c>
      <c r="E47" s="95" t="s">
        <v>65</v>
      </c>
      <c r="F47" s="95" t="s">
        <v>10</v>
      </c>
      <c r="G47" s="95" t="s">
        <v>64</v>
      </c>
      <c r="H47" s="95" t="s">
        <v>70</v>
      </c>
      <c r="I47" s="95" t="s">
        <v>46</v>
      </c>
      <c r="J47" s="11">
        <f>SUM(J48)</f>
        <v>101.5</v>
      </c>
      <c r="K47" s="11">
        <f>SUM(K48)</f>
        <v>106.6</v>
      </c>
      <c r="L47" s="11">
        <f>SUM(L48)</f>
        <v>109.5</v>
      </c>
    </row>
    <row r="48" spans="1:12" ht="36">
      <c r="A48" s="7" t="s">
        <v>45</v>
      </c>
      <c r="B48" s="95">
        <v>910</v>
      </c>
      <c r="C48" s="95" t="s">
        <v>64</v>
      </c>
      <c r="D48" s="95" t="s">
        <v>34</v>
      </c>
      <c r="E48" s="95" t="s">
        <v>65</v>
      </c>
      <c r="F48" s="95" t="s">
        <v>10</v>
      </c>
      <c r="G48" s="95" t="s">
        <v>64</v>
      </c>
      <c r="H48" s="95" t="s">
        <v>70</v>
      </c>
      <c r="I48" s="95" t="s">
        <v>47</v>
      </c>
      <c r="J48" s="11">
        <v>101.5</v>
      </c>
      <c r="K48" s="11">
        <v>106.6</v>
      </c>
      <c r="L48" s="11">
        <v>109.5</v>
      </c>
    </row>
    <row r="49" spans="1:12" ht="36">
      <c r="A49" s="7" t="s">
        <v>39</v>
      </c>
      <c r="B49" s="95">
        <v>910</v>
      </c>
      <c r="C49" s="95" t="s">
        <v>64</v>
      </c>
      <c r="D49" s="95" t="s">
        <v>34</v>
      </c>
      <c r="E49" s="95" t="s">
        <v>65</v>
      </c>
      <c r="F49" s="95" t="s">
        <v>10</v>
      </c>
      <c r="G49" s="95" t="s">
        <v>64</v>
      </c>
      <c r="H49" s="95" t="s">
        <v>70</v>
      </c>
      <c r="I49" s="95" t="s">
        <v>36</v>
      </c>
      <c r="J49" s="11">
        <v>7.8</v>
      </c>
      <c r="K49" s="11">
        <f>SUM(K50)</f>
        <v>7.8</v>
      </c>
      <c r="L49" s="11">
        <f>SUM(L50)</f>
        <v>9.1999999999999993</v>
      </c>
    </row>
    <row r="50" spans="1:12" ht="36">
      <c r="A50" s="7" t="s">
        <v>40</v>
      </c>
      <c r="B50" s="95">
        <v>910</v>
      </c>
      <c r="C50" s="95" t="s">
        <v>64</v>
      </c>
      <c r="D50" s="95" t="s">
        <v>34</v>
      </c>
      <c r="E50" s="95" t="s">
        <v>65</v>
      </c>
      <c r="F50" s="95" t="s">
        <v>10</v>
      </c>
      <c r="G50" s="95" t="s">
        <v>64</v>
      </c>
      <c r="H50" s="95" t="s">
        <v>70</v>
      </c>
      <c r="I50" s="95" t="s">
        <v>37</v>
      </c>
      <c r="J50" s="11">
        <v>7.8</v>
      </c>
      <c r="K50" s="11">
        <v>7.8</v>
      </c>
      <c r="L50" s="11">
        <v>9.1999999999999993</v>
      </c>
    </row>
    <row r="51" spans="1:12">
      <c r="A51" s="6" t="s">
        <v>72</v>
      </c>
      <c r="B51" s="94">
        <v>910</v>
      </c>
      <c r="C51" s="94" t="s">
        <v>32</v>
      </c>
      <c r="D51" s="94"/>
      <c r="E51" s="94"/>
      <c r="F51" s="94"/>
      <c r="G51" s="94"/>
      <c r="H51" s="94"/>
      <c r="I51" s="94"/>
      <c r="J51" s="8">
        <v>22.5</v>
      </c>
      <c r="K51" s="8">
        <v>172.8</v>
      </c>
      <c r="L51" s="8">
        <v>179.7</v>
      </c>
    </row>
    <row r="52" spans="1:12">
      <c r="A52" s="7" t="s">
        <v>73</v>
      </c>
      <c r="B52" s="95">
        <v>910</v>
      </c>
      <c r="C52" s="95" t="s">
        <v>32</v>
      </c>
      <c r="D52" s="95" t="s">
        <v>71</v>
      </c>
      <c r="E52" s="95"/>
      <c r="F52" s="95"/>
      <c r="G52" s="95"/>
      <c r="H52" s="95"/>
      <c r="I52" s="95"/>
      <c r="J52" s="11">
        <v>22.5</v>
      </c>
      <c r="K52" s="11">
        <v>172.8</v>
      </c>
      <c r="L52" s="11">
        <f>SUM(L53)</f>
        <v>179.7</v>
      </c>
    </row>
    <row r="53" spans="1:12" ht="60" customHeight="1">
      <c r="A53" s="7" t="s">
        <v>220</v>
      </c>
      <c r="B53" s="95">
        <v>910</v>
      </c>
      <c r="C53" s="95" t="s">
        <v>32</v>
      </c>
      <c r="D53" s="95" t="s">
        <v>71</v>
      </c>
      <c r="E53" s="95" t="s">
        <v>57</v>
      </c>
      <c r="F53" s="95" t="s">
        <v>8</v>
      </c>
      <c r="G53" s="95"/>
      <c r="H53" s="95"/>
      <c r="I53" s="95"/>
      <c r="J53" s="11">
        <v>22.5</v>
      </c>
      <c r="K53" s="11">
        <v>172.8</v>
      </c>
      <c r="L53" s="11">
        <v>179.7</v>
      </c>
    </row>
    <row r="54" spans="1:12" ht="47.25" customHeight="1">
      <c r="A54" s="7" t="s">
        <v>192</v>
      </c>
      <c r="B54" s="95">
        <v>910</v>
      </c>
      <c r="C54" s="95" t="s">
        <v>32</v>
      </c>
      <c r="D54" s="95" t="s">
        <v>71</v>
      </c>
      <c r="E54" s="95" t="s">
        <v>57</v>
      </c>
      <c r="F54" s="95" t="s">
        <v>8</v>
      </c>
      <c r="G54" s="95" t="s">
        <v>43</v>
      </c>
      <c r="H54" s="95"/>
      <c r="I54" s="95"/>
      <c r="J54" s="11">
        <v>22.5</v>
      </c>
      <c r="K54" s="11">
        <v>172.8</v>
      </c>
      <c r="L54" s="11">
        <f>SUM(L55)</f>
        <v>179.7</v>
      </c>
    </row>
    <row r="55" spans="1:12" ht="36">
      <c r="A55" s="7" t="s">
        <v>74</v>
      </c>
      <c r="B55" s="95">
        <v>910</v>
      </c>
      <c r="C55" s="95" t="s">
        <v>32</v>
      </c>
      <c r="D55" s="95" t="s">
        <v>71</v>
      </c>
      <c r="E55" s="95" t="s">
        <v>57</v>
      </c>
      <c r="F55" s="95" t="s">
        <v>8</v>
      </c>
      <c r="G55" s="95" t="s">
        <v>43</v>
      </c>
      <c r="H55" s="95" t="s">
        <v>179</v>
      </c>
      <c r="I55" s="95"/>
      <c r="J55" s="11">
        <v>22.5</v>
      </c>
      <c r="K55" s="11">
        <v>172.8</v>
      </c>
      <c r="L55" s="11">
        <f>SUM(L56)</f>
        <v>179.7</v>
      </c>
    </row>
    <row r="56" spans="1:12" ht="36">
      <c r="A56" s="7" t="s">
        <v>39</v>
      </c>
      <c r="B56" s="95">
        <v>910</v>
      </c>
      <c r="C56" s="95" t="s">
        <v>32</v>
      </c>
      <c r="D56" s="95" t="s">
        <v>71</v>
      </c>
      <c r="E56" s="95" t="s">
        <v>57</v>
      </c>
      <c r="F56" s="95" t="s">
        <v>8</v>
      </c>
      <c r="G56" s="95" t="s">
        <v>43</v>
      </c>
      <c r="H56" s="95" t="s">
        <v>179</v>
      </c>
      <c r="I56" s="95" t="s">
        <v>36</v>
      </c>
      <c r="J56" s="11">
        <v>22.5</v>
      </c>
      <c r="K56" s="11">
        <v>172.8</v>
      </c>
      <c r="L56" s="11">
        <f>SUM(L57)</f>
        <v>179.7</v>
      </c>
    </row>
    <row r="57" spans="1:12" ht="36">
      <c r="A57" s="7" t="s">
        <v>40</v>
      </c>
      <c r="B57" s="95">
        <v>910</v>
      </c>
      <c r="C57" s="95" t="s">
        <v>32</v>
      </c>
      <c r="D57" s="95" t="s">
        <v>71</v>
      </c>
      <c r="E57" s="95" t="s">
        <v>57</v>
      </c>
      <c r="F57" s="95" t="s">
        <v>8</v>
      </c>
      <c r="G57" s="95" t="s">
        <v>43</v>
      </c>
      <c r="H57" s="95" t="s">
        <v>179</v>
      </c>
      <c r="I57" s="95" t="s">
        <v>37</v>
      </c>
      <c r="J57" s="11">
        <v>22.5</v>
      </c>
      <c r="K57" s="11">
        <v>172.8</v>
      </c>
      <c r="L57" s="11">
        <v>179.7</v>
      </c>
    </row>
    <row r="58" spans="1:12" ht="16.5" customHeight="1">
      <c r="A58" s="108" t="s">
        <v>76</v>
      </c>
      <c r="B58" s="111">
        <v>910</v>
      </c>
      <c r="C58" s="121" t="s">
        <v>77</v>
      </c>
      <c r="D58" s="122"/>
      <c r="E58" s="122"/>
      <c r="F58" s="94"/>
      <c r="G58" s="94"/>
      <c r="H58" s="94"/>
      <c r="I58" s="112"/>
      <c r="J58" s="8">
        <v>861.6</v>
      </c>
      <c r="K58" s="8">
        <f>SUM(K59)</f>
        <v>53.5</v>
      </c>
      <c r="L58" s="8">
        <f>SUM(L59)</f>
        <v>3.5</v>
      </c>
    </row>
    <row r="59" spans="1:12">
      <c r="A59" s="100" t="s">
        <v>78</v>
      </c>
      <c r="B59" s="109">
        <v>910</v>
      </c>
      <c r="C59" s="110" t="s">
        <v>77</v>
      </c>
      <c r="D59" s="110" t="s">
        <v>34</v>
      </c>
      <c r="E59" s="123"/>
      <c r="F59" s="95"/>
      <c r="G59" s="95"/>
      <c r="H59" s="95"/>
      <c r="I59" s="95"/>
      <c r="J59" s="11">
        <v>861.6</v>
      </c>
      <c r="K59" s="11">
        <v>53.5</v>
      </c>
      <c r="L59" s="11">
        <v>3.5</v>
      </c>
    </row>
    <row r="60" spans="1:12" ht="72">
      <c r="A60" s="100" t="s">
        <v>193</v>
      </c>
      <c r="B60" s="109">
        <v>910</v>
      </c>
      <c r="C60" s="109" t="s">
        <v>77</v>
      </c>
      <c r="D60" s="109" t="s">
        <v>34</v>
      </c>
      <c r="E60" s="95" t="s">
        <v>57</v>
      </c>
      <c r="F60" s="95"/>
      <c r="G60" s="95"/>
      <c r="H60" s="95"/>
      <c r="I60" s="95"/>
      <c r="J60" s="11">
        <v>861.6</v>
      </c>
      <c r="K60" s="11">
        <v>53.5</v>
      </c>
      <c r="L60" s="11">
        <f>SUM(L61)</f>
        <v>3.5</v>
      </c>
    </row>
    <row r="61" spans="1:12">
      <c r="A61" s="100" t="s">
        <v>79</v>
      </c>
      <c r="B61" s="109">
        <v>910</v>
      </c>
      <c r="C61" s="109" t="s">
        <v>77</v>
      </c>
      <c r="D61" s="109" t="s">
        <v>34</v>
      </c>
      <c r="E61" s="95" t="s">
        <v>57</v>
      </c>
      <c r="F61" s="95" t="s">
        <v>8</v>
      </c>
      <c r="G61" s="95"/>
      <c r="H61" s="95"/>
      <c r="I61" s="95"/>
      <c r="J61" s="11">
        <v>861.6</v>
      </c>
      <c r="K61" s="11">
        <v>53.5</v>
      </c>
      <c r="L61" s="11">
        <v>3.5</v>
      </c>
    </row>
    <row r="62" spans="1:12" ht="12.75" customHeight="1">
      <c r="A62" s="7" t="s">
        <v>82</v>
      </c>
      <c r="B62" s="95">
        <v>910</v>
      </c>
      <c r="C62" s="95" t="s">
        <v>77</v>
      </c>
      <c r="D62" s="95" t="s">
        <v>34</v>
      </c>
      <c r="E62" s="95" t="s">
        <v>57</v>
      </c>
      <c r="F62" s="95" t="s">
        <v>8</v>
      </c>
      <c r="G62" s="95" t="s">
        <v>43</v>
      </c>
      <c r="H62" s="95" t="s">
        <v>80</v>
      </c>
      <c r="I62" s="95"/>
      <c r="J62" s="11">
        <v>51.6</v>
      </c>
      <c r="K62" s="11">
        <f>SUM(K63)</f>
        <v>53.5</v>
      </c>
      <c r="L62" s="11">
        <f>SUM(L63)</f>
        <v>3.5</v>
      </c>
    </row>
    <row r="63" spans="1:12" ht="36">
      <c r="A63" s="7" t="s">
        <v>39</v>
      </c>
      <c r="B63" s="95">
        <v>910</v>
      </c>
      <c r="C63" s="95" t="s">
        <v>77</v>
      </c>
      <c r="D63" s="95" t="s">
        <v>34</v>
      </c>
      <c r="E63" s="95" t="s">
        <v>57</v>
      </c>
      <c r="F63" s="95" t="s">
        <v>8</v>
      </c>
      <c r="G63" s="95" t="s">
        <v>43</v>
      </c>
      <c r="H63" s="95" t="s">
        <v>80</v>
      </c>
      <c r="I63" s="95" t="s">
        <v>36</v>
      </c>
      <c r="J63" s="11">
        <v>51.6</v>
      </c>
      <c r="K63" s="11">
        <v>53.5</v>
      </c>
      <c r="L63" s="11">
        <v>3.5</v>
      </c>
    </row>
    <row r="64" spans="1:12" ht="36">
      <c r="A64" s="7" t="s">
        <v>40</v>
      </c>
      <c r="B64" s="95">
        <v>910</v>
      </c>
      <c r="C64" s="95" t="s">
        <v>77</v>
      </c>
      <c r="D64" s="95" t="s">
        <v>34</v>
      </c>
      <c r="E64" s="95" t="s">
        <v>57</v>
      </c>
      <c r="F64" s="95" t="s">
        <v>8</v>
      </c>
      <c r="G64" s="95" t="s">
        <v>43</v>
      </c>
      <c r="H64" s="95" t="s">
        <v>80</v>
      </c>
      <c r="I64" s="95" t="s">
        <v>37</v>
      </c>
      <c r="J64" s="11">
        <v>51.6</v>
      </c>
      <c r="K64" s="11">
        <v>53.5</v>
      </c>
      <c r="L64" s="11">
        <v>3.5</v>
      </c>
    </row>
    <row r="65" spans="1:12">
      <c r="A65" s="7" t="s">
        <v>209</v>
      </c>
      <c r="B65" s="95" t="s">
        <v>205</v>
      </c>
      <c r="C65" s="95" t="s">
        <v>77</v>
      </c>
      <c r="D65" s="95" t="s">
        <v>34</v>
      </c>
      <c r="E65" s="95" t="s">
        <v>57</v>
      </c>
      <c r="F65" s="95" t="s">
        <v>8</v>
      </c>
      <c r="G65" s="95" t="s">
        <v>43</v>
      </c>
      <c r="H65" s="95" t="s">
        <v>210</v>
      </c>
      <c r="I65" s="95" t="s">
        <v>37</v>
      </c>
      <c r="J65" s="11">
        <v>810</v>
      </c>
      <c r="K65" s="11"/>
      <c r="L65" s="11"/>
    </row>
    <row r="66" spans="1:12">
      <c r="A66" s="6" t="s">
        <v>83</v>
      </c>
      <c r="B66" s="94">
        <v>910</v>
      </c>
      <c r="C66" s="94" t="s">
        <v>17</v>
      </c>
      <c r="D66" s="94"/>
      <c r="E66" s="94"/>
      <c r="F66" s="94"/>
      <c r="G66" s="94"/>
      <c r="H66" s="94"/>
      <c r="I66" s="94"/>
      <c r="J66" s="8">
        <f t="shared" ref="J66:L70" si="5">SUM(J67)</f>
        <v>200.4</v>
      </c>
      <c r="K66" s="8">
        <f t="shared" si="5"/>
        <v>124.6</v>
      </c>
      <c r="L66" s="8">
        <f t="shared" si="5"/>
        <v>24.6</v>
      </c>
    </row>
    <row r="67" spans="1:12">
      <c r="A67" s="7" t="s">
        <v>84</v>
      </c>
      <c r="B67" s="95">
        <v>910</v>
      </c>
      <c r="C67" s="95" t="s">
        <v>17</v>
      </c>
      <c r="D67" s="95" t="s">
        <v>30</v>
      </c>
      <c r="E67" s="95"/>
      <c r="F67" s="95"/>
      <c r="G67" s="95"/>
      <c r="H67" s="95"/>
      <c r="I67" s="95"/>
      <c r="J67" s="11">
        <f t="shared" si="5"/>
        <v>200.4</v>
      </c>
      <c r="K67" s="11">
        <f t="shared" si="5"/>
        <v>124.6</v>
      </c>
      <c r="L67" s="11">
        <f t="shared" si="5"/>
        <v>24.6</v>
      </c>
    </row>
    <row r="68" spans="1:12" ht="36">
      <c r="A68" s="10" t="s">
        <v>62</v>
      </c>
      <c r="B68" s="95">
        <v>910</v>
      </c>
      <c r="C68" s="95" t="s">
        <v>17</v>
      </c>
      <c r="D68" s="95" t="s">
        <v>30</v>
      </c>
      <c r="E68" s="95" t="s">
        <v>57</v>
      </c>
      <c r="F68" s="95"/>
      <c r="G68" s="95"/>
      <c r="H68" s="94"/>
      <c r="I68" s="94"/>
      <c r="J68" s="11">
        <f t="shared" si="5"/>
        <v>200.4</v>
      </c>
      <c r="K68" s="11">
        <f t="shared" si="5"/>
        <v>124.6</v>
      </c>
      <c r="L68" s="11">
        <f t="shared" si="5"/>
        <v>24.6</v>
      </c>
    </row>
    <row r="69" spans="1:12" ht="48">
      <c r="A69" s="10" t="s">
        <v>63</v>
      </c>
      <c r="B69" s="95">
        <v>910</v>
      </c>
      <c r="C69" s="95" t="s">
        <v>17</v>
      </c>
      <c r="D69" s="95" t="s">
        <v>30</v>
      </c>
      <c r="E69" s="95" t="s">
        <v>57</v>
      </c>
      <c r="F69" s="95" t="s">
        <v>8</v>
      </c>
      <c r="G69" s="95" t="s">
        <v>43</v>
      </c>
      <c r="H69" s="94"/>
      <c r="I69" s="94"/>
      <c r="J69" s="11">
        <v>200.4</v>
      </c>
      <c r="K69" s="11">
        <f t="shared" si="5"/>
        <v>124.6</v>
      </c>
      <c r="L69" s="11">
        <f t="shared" si="5"/>
        <v>24.6</v>
      </c>
    </row>
    <row r="70" spans="1:12" ht="24">
      <c r="A70" s="7" t="s">
        <v>162</v>
      </c>
      <c r="B70" s="95">
        <v>910</v>
      </c>
      <c r="C70" s="95" t="s">
        <v>17</v>
      </c>
      <c r="D70" s="95" t="s">
        <v>30</v>
      </c>
      <c r="E70" s="95" t="s">
        <v>57</v>
      </c>
      <c r="F70" s="95" t="s">
        <v>8</v>
      </c>
      <c r="G70" s="95" t="s">
        <v>43</v>
      </c>
      <c r="H70" s="95" t="s">
        <v>85</v>
      </c>
      <c r="I70" s="95"/>
      <c r="J70" s="11">
        <f t="shared" si="5"/>
        <v>63.7</v>
      </c>
      <c r="K70" s="11">
        <f t="shared" si="5"/>
        <v>124.6</v>
      </c>
      <c r="L70" s="11">
        <f t="shared" si="5"/>
        <v>24.6</v>
      </c>
    </row>
    <row r="71" spans="1:12" ht="24">
      <c r="A71" s="7" t="s">
        <v>88</v>
      </c>
      <c r="B71" s="95">
        <v>910</v>
      </c>
      <c r="C71" s="95" t="s">
        <v>17</v>
      </c>
      <c r="D71" s="95" t="s">
        <v>30</v>
      </c>
      <c r="E71" s="95" t="s">
        <v>57</v>
      </c>
      <c r="F71" s="95" t="s">
        <v>8</v>
      </c>
      <c r="G71" s="95" t="s">
        <v>43</v>
      </c>
      <c r="H71" s="95" t="s">
        <v>85</v>
      </c>
      <c r="I71" s="95" t="s">
        <v>86</v>
      </c>
      <c r="J71" s="11">
        <v>63.7</v>
      </c>
      <c r="K71" s="11">
        <f>SUM(K72)</f>
        <v>124.6</v>
      </c>
      <c r="L71" s="11">
        <f>SUM(L72)</f>
        <v>24.6</v>
      </c>
    </row>
    <row r="72" spans="1:12" ht="23.25" customHeight="1">
      <c r="A72" s="7" t="s">
        <v>89</v>
      </c>
      <c r="B72" s="95">
        <v>910</v>
      </c>
      <c r="C72" s="95" t="s">
        <v>17</v>
      </c>
      <c r="D72" s="95" t="s">
        <v>30</v>
      </c>
      <c r="E72" s="95" t="s">
        <v>57</v>
      </c>
      <c r="F72" s="95" t="s">
        <v>8</v>
      </c>
      <c r="G72" s="95" t="s">
        <v>43</v>
      </c>
      <c r="H72" s="95" t="s">
        <v>85</v>
      </c>
      <c r="I72" s="95" t="s">
        <v>87</v>
      </c>
      <c r="J72" s="11">
        <v>63.7</v>
      </c>
      <c r="K72" s="11">
        <v>124.6</v>
      </c>
      <c r="L72" s="11">
        <v>24.6</v>
      </c>
    </row>
    <row r="73" spans="1:12" ht="23.25" customHeight="1">
      <c r="A73" s="7" t="s">
        <v>207</v>
      </c>
      <c r="B73" s="95" t="s">
        <v>205</v>
      </c>
      <c r="C73" s="95" t="s">
        <v>17</v>
      </c>
      <c r="D73" s="95" t="s">
        <v>30</v>
      </c>
      <c r="E73" s="95" t="s">
        <v>57</v>
      </c>
      <c r="F73" s="95" t="s">
        <v>8</v>
      </c>
      <c r="G73" s="95" t="s">
        <v>43</v>
      </c>
      <c r="H73" s="95" t="s">
        <v>208</v>
      </c>
      <c r="I73" s="95" t="s">
        <v>87</v>
      </c>
      <c r="J73" s="11">
        <v>136.69999999999999</v>
      </c>
      <c r="K73" s="11"/>
      <c r="L73" s="11"/>
    </row>
    <row r="74" spans="1:12" ht="24">
      <c r="A74" s="6" t="s">
        <v>90</v>
      </c>
      <c r="B74" s="94">
        <v>910</v>
      </c>
      <c r="C74" s="94" t="s">
        <v>61</v>
      </c>
      <c r="D74" s="94"/>
      <c r="E74" s="94"/>
      <c r="F74" s="94"/>
      <c r="G74" s="94"/>
      <c r="H74" s="94"/>
      <c r="I74" s="94"/>
      <c r="J74" s="8">
        <v>2.1</v>
      </c>
      <c r="K74" s="8">
        <v>2.1</v>
      </c>
      <c r="L74" s="8">
        <v>2.1</v>
      </c>
    </row>
    <row r="75" spans="1:12" ht="24">
      <c r="A75" s="7" t="s">
        <v>91</v>
      </c>
      <c r="B75" s="95">
        <v>910</v>
      </c>
      <c r="C75" s="95" t="s">
        <v>61</v>
      </c>
      <c r="D75" s="95" t="s">
        <v>30</v>
      </c>
      <c r="E75" s="95"/>
      <c r="F75" s="95"/>
      <c r="G75" s="95"/>
      <c r="H75" s="95"/>
      <c r="I75" s="95"/>
      <c r="J75" s="11">
        <v>2.1</v>
      </c>
      <c r="K75" s="11">
        <v>2.1</v>
      </c>
      <c r="L75" s="11">
        <v>2.1</v>
      </c>
    </row>
    <row r="76" spans="1:12" ht="36">
      <c r="A76" s="100" t="s">
        <v>62</v>
      </c>
      <c r="B76" s="95">
        <v>910</v>
      </c>
      <c r="C76" s="95" t="s">
        <v>61</v>
      </c>
      <c r="D76" s="95" t="s">
        <v>30</v>
      </c>
      <c r="E76" s="95" t="s">
        <v>57</v>
      </c>
      <c r="F76" s="95"/>
      <c r="G76" s="95"/>
      <c r="H76" s="95"/>
      <c r="I76" s="95"/>
      <c r="J76" s="11">
        <v>2.1</v>
      </c>
      <c r="K76" s="11">
        <v>2.1</v>
      </c>
      <c r="L76" s="11">
        <v>2.1</v>
      </c>
    </row>
    <row r="77" spans="1:12" ht="48">
      <c r="A77" s="100" t="s">
        <v>63</v>
      </c>
      <c r="B77" s="95">
        <v>910</v>
      </c>
      <c r="C77" s="95" t="s">
        <v>61</v>
      </c>
      <c r="D77" s="95" t="s">
        <v>30</v>
      </c>
      <c r="E77" s="95" t="s">
        <v>57</v>
      </c>
      <c r="F77" s="95" t="s">
        <v>8</v>
      </c>
      <c r="G77" s="95" t="s">
        <v>43</v>
      </c>
      <c r="H77" s="94"/>
      <c r="I77" s="94"/>
      <c r="J77" s="11">
        <v>2.1</v>
      </c>
      <c r="K77" s="11">
        <v>2.1</v>
      </c>
      <c r="L77" s="11">
        <v>2.1</v>
      </c>
    </row>
    <row r="78" spans="1:12" ht="24.75" customHeight="1">
      <c r="A78" s="10" t="s">
        <v>163</v>
      </c>
      <c r="B78" s="95">
        <v>910</v>
      </c>
      <c r="C78" s="95" t="s">
        <v>61</v>
      </c>
      <c r="D78" s="95" t="s">
        <v>30</v>
      </c>
      <c r="E78" s="95" t="s">
        <v>57</v>
      </c>
      <c r="F78" s="95" t="s">
        <v>8</v>
      </c>
      <c r="G78" s="95" t="s">
        <v>43</v>
      </c>
      <c r="H78" s="95" t="s">
        <v>92</v>
      </c>
      <c r="I78" s="94"/>
      <c r="J78" s="11">
        <v>2.1</v>
      </c>
      <c r="K78" s="11">
        <v>2.1</v>
      </c>
      <c r="L78" s="11">
        <v>2.1</v>
      </c>
    </row>
    <row r="79" spans="1:12" ht="24">
      <c r="A79" s="7" t="s">
        <v>90</v>
      </c>
      <c r="B79" s="95">
        <v>910</v>
      </c>
      <c r="C79" s="95" t="s">
        <v>61</v>
      </c>
      <c r="D79" s="95" t="s">
        <v>30</v>
      </c>
      <c r="E79" s="95" t="s">
        <v>57</v>
      </c>
      <c r="F79" s="95" t="s">
        <v>8</v>
      </c>
      <c r="G79" s="95" t="s">
        <v>43</v>
      </c>
      <c r="H79" s="95" t="s">
        <v>92</v>
      </c>
      <c r="I79" s="95" t="s">
        <v>94</v>
      </c>
      <c r="J79" s="11">
        <v>2.1</v>
      </c>
      <c r="K79" s="11">
        <v>2.1</v>
      </c>
      <c r="L79" s="11">
        <v>2.1</v>
      </c>
    </row>
    <row r="80" spans="1:12">
      <c r="A80" s="7" t="s">
        <v>93</v>
      </c>
      <c r="B80" s="95">
        <v>910</v>
      </c>
      <c r="C80" s="95" t="s">
        <v>61</v>
      </c>
      <c r="D80" s="95" t="s">
        <v>30</v>
      </c>
      <c r="E80" s="95" t="s">
        <v>57</v>
      </c>
      <c r="F80" s="95" t="s">
        <v>8</v>
      </c>
      <c r="G80" s="95" t="s">
        <v>43</v>
      </c>
      <c r="H80" s="95" t="s">
        <v>92</v>
      </c>
      <c r="I80" s="95" t="s">
        <v>95</v>
      </c>
      <c r="J80" s="11">
        <v>2.1</v>
      </c>
      <c r="K80" s="11">
        <v>2.1</v>
      </c>
      <c r="L80" s="11">
        <v>2.1</v>
      </c>
    </row>
    <row r="81" spans="1:12">
      <c r="A81" s="6" t="s">
        <v>99</v>
      </c>
      <c r="B81" s="94" t="s">
        <v>100</v>
      </c>
      <c r="C81" s="94" t="s">
        <v>43</v>
      </c>
      <c r="D81" s="94" t="s">
        <v>43</v>
      </c>
      <c r="E81" s="94" t="s">
        <v>43</v>
      </c>
      <c r="F81" s="94" t="s">
        <v>42</v>
      </c>
      <c r="G81" s="94" t="s">
        <v>43</v>
      </c>
      <c r="H81" s="94" t="s">
        <v>101</v>
      </c>
      <c r="I81" s="94" t="s">
        <v>100</v>
      </c>
      <c r="J81" s="8"/>
      <c r="K81" s="8"/>
      <c r="L81" s="8"/>
    </row>
  </sheetData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80"/>
  <sheetViews>
    <sheetView view="pageBreakPreview" topLeftCell="A8" zoomScaleNormal="110" zoomScaleSheetLayoutView="100" workbookViewId="0">
      <selection activeCell="K12" sqref="K12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4.1640625" customWidth="1"/>
    <col min="9" max="11" width="14" customWidth="1"/>
  </cols>
  <sheetData>
    <row r="1" spans="1:11" ht="132.7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36" t="s">
        <v>217</v>
      </c>
      <c r="I1" s="140"/>
      <c r="J1" s="140"/>
      <c r="K1" s="140"/>
    </row>
    <row r="2" spans="1:11" ht="130.5" customHeight="1">
      <c r="A2" s="137" t="s">
        <v>194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38" t="s">
        <v>1</v>
      </c>
      <c r="I3" s="138"/>
      <c r="J3" s="138"/>
      <c r="K3" s="138"/>
    </row>
    <row r="4" spans="1:11" ht="20.45" customHeight="1">
      <c r="A4" s="139" t="s">
        <v>2</v>
      </c>
      <c r="B4" s="139" t="s">
        <v>3</v>
      </c>
      <c r="C4" s="139" t="s">
        <v>4</v>
      </c>
      <c r="D4" s="139" t="s">
        <v>5</v>
      </c>
      <c r="E4" s="139"/>
      <c r="F4" s="139"/>
      <c r="G4" s="139"/>
      <c r="H4" s="139" t="s">
        <v>6</v>
      </c>
      <c r="I4" s="139" t="s">
        <v>7</v>
      </c>
      <c r="J4" s="139"/>
      <c r="K4" s="139"/>
    </row>
    <row r="5" spans="1:11" ht="16.7" customHeight="1">
      <c r="A5" s="139" t="s">
        <v>0</v>
      </c>
      <c r="B5" s="139" t="s">
        <v>0</v>
      </c>
      <c r="C5" s="139" t="s">
        <v>0</v>
      </c>
      <c r="D5" s="139" t="s">
        <v>0</v>
      </c>
      <c r="E5" s="139"/>
      <c r="F5" s="139"/>
      <c r="G5" s="139"/>
      <c r="H5" s="139" t="s">
        <v>0</v>
      </c>
      <c r="I5" s="4" t="s">
        <v>96</v>
      </c>
      <c r="J5" s="4" t="s">
        <v>97</v>
      </c>
      <c r="K5" s="4" t="s">
        <v>98</v>
      </c>
    </row>
    <row r="6" spans="1:11" ht="13.7" customHeight="1">
      <c r="A6" s="5" t="s">
        <v>8</v>
      </c>
      <c r="B6" s="5" t="s">
        <v>9</v>
      </c>
      <c r="C6" s="5" t="s">
        <v>10</v>
      </c>
      <c r="D6" s="5" t="s">
        <v>11</v>
      </c>
      <c r="E6" s="5" t="s">
        <v>12</v>
      </c>
      <c r="F6" s="5" t="s">
        <v>13</v>
      </c>
      <c r="G6" s="5" t="s">
        <v>14</v>
      </c>
      <c r="H6" s="5" t="s">
        <v>15</v>
      </c>
      <c r="I6" s="5" t="s">
        <v>16</v>
      </c>
      <c r="J6" s="5" t="s">
        <v>17</v>
      </c>
      <c r="K6" s="5" t="s">
        <v>18</v>
      </c>
    </row>
    <row r="7" spans="1:11" ht="14.45" customHeight="1">
      <c r="A7" s="6" t="s">
        <v>19</v>
      </c>
      <c r="B7" s="7" t="s">
        <v>0</v>
      </c>
      <c r="C7" s="7" t="s">
        <v>0</v>
      </c>
      <c r="D7" s="7" t="s">
        <v>0</v>
      </c>
      <c r="E7" s="7" t="s">
        <v>0</v>
      </c>
      <c r="F7" s="7" t="s">
        <v>0</v>
      </c>
      <c r="G7" s="7" t="s">
        <v>0</v>
      </c>
      <c r="H7" s="7" t="s">
        <v>0</v>
      </c>
      <c r="I7" s="8">
        <v>2623.8</v>
      </c>
      <c r="J7" s="8">
        <v>1316.2</v>
      </c>
      <c r="K7" s="8">
        <v>1085.3</v>
      </c>
    </row>
    <row r="8" spans="1:11">
      <c r="A8" s="9" t="s">
        <v>29</v>
      </c>
      <c r="B8" s="6" t="s">
        <v>30</v>
      </c>
      <c r="C8" s="6"/>
      <c r="D8" s="6"/>
      <c r="E8" s="6"/>
      <c r="F8" s="6"/>
      <c r="G8" s="6"/>
      <c r="H8" s="6"/>
      <c r="I8" s="8">
        <v>2623.8</v>
      </c>
      <c r="J8" s="8">
        <v>1316.2</v>
      </c>
      <c r="K8" s="8">
        <v>1085.3</v>
      </c>
    </row>
    <row r="9" spans="1:11" ht="48">
      <c r="A9" s="10" t="s">
        <v>31</v>
      </c>
      <c r="B9" s="7" t="s">
        <v>30</v>
      </c>
      <c r="C9" s="7" t="s">
        <v>32</v>
      </c>
      <c r="D9" s="6"/>
      <c r="E9" s="6"/>
      <c r="F9" s="6"/>
      <c r="G9" s="6"/>
      <c r="H9" s="6"/>
      <c r="I9" s="11">
        <f>SUM(I10+I15)</f>
        <v>1262.3999999999999</v>
      </c>
      <c r="J9" s="11">
        <f>SUM(J10+J15)</f>
        <v>848.69999999999993</v>
      </c>
      <c r="K9" s="11">
        <f>SUM(K10+K15)</f>
        <v>756.6</v>
      </c>
    </row>
    <row r="10" spans="1:11" ht="60">
      <c r="A10" s="7" t="s">
        <v>219</v>
      </c>
      <c r="B10" s="7" t="s">
        <v>30</v>
      </c>
      <c r="C10" s="7" t="s">
        <v>32</v>
      </c>
      <c r="D10" s="7">
        <v>19</v>
      </c>
      <c r="E10" s="7">
        <v>0</v>
      </c>
      <c r="F10" s="7"/>
      <c r="G10" s="7"/>
      <c r="H10" s="7"/>
      <c r="I10" s="11">
        <f t="shared" ref="I10:K13" si="0">SUM(I11)</f>
        <v>0.3</v>
      </c>
      <c r="J10" s="11">
        <f t="shared" si="0"/>
        <v>0.3</v>
      </c>
      <c r="K10" s="11">
        <f t="shared" si="0"/>
        <v>0.4</v>
      </c>
    </row>
    <row r="11" spans="1:11" ht="85.5" customHeight="1">
      <c r="A11" s="7" t="s">
        <v>33</v>
      </c>
      <c r="B11" s="7" t="s">
        <v>30</v>
      </c>
      <c r="C11" s="7" t="s">
        <v>32</v>
      </c>
      <c r="D11" s="7">
        <v>19</v>
      </c>
      <c r="E11" s="7">
        <v>0</v>
      </c>
      <c r="F11" s="7" t="s">
        <v>34</v>
      </c>
      <c r="G11" s="7"/>
      <c r="H11" s="7"/>
      <c r="I11" s="11">
        <f t="shared" si="0"/>
        <v>0.3</v>
      </c>
      <c r="J11" s="11">
        <f t="shared" si="0"/>
        <v>0.3</v>
      </c>
      <c r="K11" s="11">
        <f t="shared" si="0"/>
        <v>0.4</v>
      </c>
    </row>
    <row r="12" spans="1:11" ht="96">
      <c r="A12" s="7" t="s">
        <v>38</v>
      </c>
      <c r="B12" s="7" t="s">
        <v>30</v>
      </c>
      <c r="C12" s="7" t="s">
        <v>32</v>
      </c>
      <c r="D12" s="7">
        <v>19</v>
      </c>
      <c r="E12" s="7">
        <v>0</v>
      </c>
      <c r="F12" s="7" t="s">
        <v>34</v>
      </c>
      <c r="G12" s="10" t="s">
        <v>35</v>
      </c>
      <c r="H12" s="7"/>
      <c r="I12" s="11">
        <f t="shared" si="0"/>
        <v>0.3</v>
      </c>
      <c r="J12" s="11">
        <f t="shared" si="0"/>
        <v>0.3</v>
      </c>
      <c r="K12" s="11">
        <f t="shared" si="0"/>
        <v>0.4</v>
      </c>
    </row>
    <row r="13" spans="1:11" ht="27" customHeight="1">
      <c r="A13" s="7" t="s">
        <v>39</v>
      </c>
      <c r="B13" s="7" t="s">
        <v>30</v>
      </c>
      <c r="C13" s="7" t="s">
        <v>32</v>
      </c>
      <c r="D13" s="7">
        <v>19</v>
      </c>
      <c r="E13" s="7">
        <v>0</v>
      </c>
      <c r="F13" s="7" t="s">
        <v>34</v>
      </c>
      <c r="G13" s="10" t="s">
        <v>35</v>
      </c>
      <c r="H13" s="7" t="s">
        <v>36</v>
      </c>
      <c r="I13" s="11">
        <f t="shared" si="0"/>
        <v>0.3</v>
      </c>
      <c r="J13" s="11">
        <f t="shared" si="0"/>
        <v>0.3</v>
      </c>
      <c r="K13" s="11">
        <f t="shared" si="0"/>
        <v>0.4</v>
      </c>
    </row>
    <row r="14" spans="1:11" ht="36">
      <c r="A14" s="7" t="s">
        <v>40</v>
      </c>
      <c r="B14" s="7" t="s">
        <v>30</v>
      </c>
      <c r="C14" s="7" t="s">
        <v>32</v>
      </c>
      <c r="D14" s="7">
        <v>19</v>
      </c>
      <c r="E14" s="7">
        <v>0</v>
      </c>
      <c r="F14" s="7" t="s">
        <v>34</v>
      </c>
      <c r="G14" s="10" t="s">
        <v>35</v>
      </c>
      <c r="H14" s="7" t="s">
        <v>37</v>
      </c>
      <c r="I14" s="11">
        <f>SUM('Приложение 2'!J15)</f>
        <v>0.3</v>
      </c>
      <c r="J14" s="11">
        <f>SUM('Приложение 2'!K15)</f>
        <v>0.3</v>
      </c>
      <c r="K14" s="11">
        <f>SUM('Приложение 2'!L15)</f>
        <v>0.4</v>
      </c>
    </row>
    <row r="15" spans="1:11" ht="48">
      <c r="A15" s="7" t="s">
        <v>195</v>
      </c>
      <c r="B15" s="7" t="s">
        <v>30</v>
      </c>
      <c r="C15" s="7">
        <v>4</v>
      </c>
      <c r="D15" s="7" t="s">
        <v>41</v>
      </c>
      <c r="E15" s="7"/>
      <c r="F15" s="7"/>
      <c r="G15" s="7"/>
      <c r="H15" s="7"/>
      <c r="I15" s="11">
        <v>1262.0999999999999</v>
      </c>
      <c r="J15" s="11">
        <v>848.4</v>
      </c>
      <c r="K15" s="11">
        <v>756.2</v>
      </c>
    </row>
    <row r="16" spans="1:11">
      <c r="A16" s="7" t="s">
        <v>188</v>
      </c>
      <c r="B16" s="7" t="s">
        <v>30</v>
      </c>
      <c r="C16" s="95" t="s">
        <v>64</v>
      </c>
      <c r="D16" s="7" t="s">
        <v>41</v>
      </c>
      <c r="E16" s="7" t="s">
        <v>8</v>
      </c>
      <c r="F16" s="7" t="s">
        <v>43</v>
      </c>
      <c r="G16" s="10"/>
      <c r="H16" s="7"/>
      <c r="I16" s="11">
        <v>418.3</v>
      </c>
      <c r="J16" s="11">
        <f t="shared" ref="I16:K18" si="1">SUM(J17)</f>
        <v>344.5</v>
      </c>
      <c r="K16" s="11">
        <f t="shared" si="1"/>
        <v>344.5</v>
      </c>
    </row>
    <row r="17" spans="1:11" ht="48">
      <c r="A17" s="100" t="s">
        <v>189</v>
      </c>
      <c r="B17" s="7" t="s">
        <v>30</v>
      </c>
      <c r="C17" s="95" t="s">
        <v>64</v>
      </c>
      <c r="D17" s="7" t="s">
        <v>41</v>
      </c>
      <c r="E17" s="7" t="s">
        <v>8</v>
      </c>
      <c r="F17" s="7" t="s">
        <v>43</v>
      </c>
      <c r="G17" s="10">
        <v>41150</v>
      </c>
      <c r="H17" s="7"/>
      <c r="I17" s="11">
        <f t="shared" si="1"/>
        <v>156.5</v>
      </c>
      <c r="J17" s="11">
        <f t="shared" si="1"/>
        <v>344.5</v>
      </c>
      <c r="K17" s="11">
        <f t="shared" si="1"/>
        <v>344.5</v>
      </c>
    </row>
    <row r="18" spans="1:11" ht="62.25" customHeight="1">
      <c r="A18" s="7" t="s">
        <v>44</v>
      </c>
      <c r="B18" s="7" t="s">
        <v>30</v>
      </c>
      <c r="C18" s="95" t="s">
        <v>64</v>
      </c>
      <c r="D18" s="7" t="s">
        <v>41</v>
      </c>
      <c r="E18" s="7" t="s">
        <v>8</v>
      </c>
      <c r="F18" s="7" t="s">
        <v>43</v>
      </c>
      <c r="G18" s="10">
        <v>41150</v>
      </c>
      <c r="H18" s="7" t="s">
        <v>46</v>
      </c>
      <c r="I18" s="11">
        <f t="shared" si="1"/>
        <v>156.5</v>
      </c>
      <c r="J18" s="11">
        <f t="shared" si="1"/>
        <v>344.5</v>
      </c>
      <c r="K18" s="11">
        <f t="shared" si="1"/>
        <v>344.5</v>
      </c>
    </row>
    <row r="19" spans="1:11" ht="24">
      <c r="A19" s="7" t="s">
        <v>45</v>
      </c>
      <c r="B19" s="7" t="s">
        <v>30</v>
      </c>
      <c r="C19" s="95" t="s">
        <v>64</v>
      </c>
      <c r="D19" s="7" t="s">
        <v>41</v>
      </c>
      <c r="E19" s="7" t="s">
        <v>8</v>
      </c>
      <c r="F19" s="7" t="s">
        <v>43</v>
      </c>
      <c r="G19" s="10">
        <v>41150</v>
      </c>
      <c r="H19" s="7" t="s">
        <v>47</v>
      </c>
      <c r="I19" s="11">
        <f>SUM('Приложение 2'!J20)</f>
        <v>156.5</v>
      </c>
      <c r="J19" s="11">
        <f>SUM('Приложение 2'!K20)</f>
        <v>344.5</v>
      </c>
      <c r="K19" s="11">
        <f>SUM('Приложение 2'!L20)</f>
        <v>344.5</v>
      </c>
    </row>
    <row r="20" spans="1:11" ht="24">
      <c r="A20" s="7" t="s">
        <v>211</v>
      </c>
      <c r="B20" s="7">
        <v>1</v>
      </c>
      <c r="C20" s="95" t="s">
        <v>64</v>
      </c>
      <c r="D20" s="7">
        <v>65</v>
      </c>
      <c r="E20" s="7">
        <v>1</v>
      </c>
      <c r="F20" s="7">
        <v>0</v>
      </c>
      <c r="G20" s="10">
        <v>44205</v>
      </c>
      <c r="H20" s="7">
        <v>120</v>
      </c>
      <c r="I20" s="11">
        <v>261.8</v>
      </c>
      <c r="J20" s="11"/>
      <c r="K20" s="11"/>
    </row>
    <row r="21" spans="1:11" ht="36">
      <c r="A21" s="7" t="s">
        <v>196</v>
      </c>
      <c r="B21" s="7" t="s">
        <v>30</v>
      </c>
      <c r="C21" s="7" t="s">
        <v>32</v>
      </c>
      <c r="D21" s="7" t="s">
        <v>41</v>
      </c>
      <c r="E21" s="7" t="s">
        <v>9</v>
      </c>
      <c r="F21" s="7" t="s">
        <v>43</v>
      </c>
      <c r="G21" s="10"/>
      <c r="H21" s="7"/>
      <c r="I21" s="11">
        <v>843.8</v>
      </c>
      <c r="J21" s="11">
        <v>478.9</v>
      </c>
      <c r="K21" s="11">
        <v>410.7</v>
      </c>
    </row>
    <row r="22" spans="1:11" ht="24">
      <c r="A22" s="7" t="s">
        <v>160</v>
      </c>
      <c r="B22" s="7" t="s">
        <v>30</v>
      </c>
      <c r="C22" s="7" t="s">
        <v>32</v>
      </c>
      <c r="D22" s="7" t="s">
        <v>41</v>
      </c>
      <c r="E22" s="7" t="s">
        <v>9</v>
      </c>
      <c r="F22" s="7" t="s">
        <v>43</v>
      </c>
      <c r="G22" s="10" t="s">
        <v>48</v>
      </c>
      <c r="H22" s="7"/>
      <c r="I22" s="11">
        <f t="shared" ref="I22:K23" si="2">SUM(I23)</f>
        <v>271</v>
      </c>
      <c r="J22" s="11">
        <f t="shared" si="2"/>
        <v>369.5</v>
      </c>
      <c r="K22" s="11">
        <f t="shared" si="2"/>
        <v>369.5</v>
      </c>
    </row>
    <row r="23" spans="1:11" ht="57.75" customHeight="1">
      <c r="A23" s="7" t="s">
        <v>44</v>
      </c>
      <c r="B23" s="7" t="s">
        <v>30</v>
      </c>
      <c r="C23" s="7" t="s">
        <v>32</v>
      </c>
      <c r="D23" s="7" t="s">
        <v>41</v>
      </c>
      <c r="E23" s="7" t="s">
        <v>9</v>
      </c>
      <c r="F23" s="7" t="s">
        <v>43</v>
      </c>
      <c r="G23" s="10" t="s">
        <v>48</v>
      </c>
      <c r="H23" s="7" t="s">
        <v>46</v>
      </c>
      <c r="I23" s="11">
        <f t="shared" si="2"/>
        <v>271</v>
      </c>
      <c r="J23" s="11">
        <f t="shared" si="2"/>
        <v>369.5</v>
      </c>
      <c r="K23" s="11">
        <f t="shared" si="2"/>
        <v>369.5</v>
      </c>
    </row>
    <row r="24" spans="1:11" ht="24">
      <c r="A24" s="7" t="s">
        <v>45</v>
      </c>
      <c r="B24" s="7" t="s">
        <v>30</v>
      </c>
      <c r="C24" s="7" t="s">
        <v>32</v>
      </c>
      <c r="D24" s="7" t="s">
        <v>41</v>
      </c>
      <c r="E24" s="7" t="s">
        <v>9</v>
      </c>
      <c r="F24" s="7" t="s">
        <v>43</v>
      </c>
      <c r="G24" s="10" t="s">
        <v>48</v>
      </c>
      <c r="H24" s="7" t="s">
        <v>47</v>
      </c>
      <c r="I24" s="11">
        <f>SUM('Приложение 2'!J25)</f>
        <v>271</v>
      </c>
      <c r="J24" s="11">
        <f>SUM('Приложение 2'!K25)</f>
        <v>369.5</v>
      </c>
      <c r="K24" s="11">
        <f>SUM('Приложение 2'!L25)</f>
        <v>369.5</v>
      </c>
    </row>
    <row r="25" spans="1:11" ht="24">
      <c r="A25" s="7" t="s">
        <v>211</v>
      </c>
      <c r="B25" s="7">
        <v>1</v>
      </c>
      <c r="C25" s="7">
        <v>4</v>
      </c>
      <c r="D25" s="7">
        <v>65</v>
      </c>
      <c r="E25" s="7">
        <v>2</v>
      </c>
      <c r="F25" s="7">
        <v>0</v>
      </c>
      <c r="G25" s="10">
        <v>44205</v>
      </c>
      <c r="H25" s="7">
        <v>120</v>
      </c>
      <c r="I25" s="11">
        <v>158.69999999999999</v>
      </c>
      <c r="J25" s="11"/>
      <c r="K25" s="11"/>
    </row>
    <row r="26" spans="1:11" ht="23.25" customHeight="1">
      <c r="A26" s="7" t="s">
        <v>39</v>
      </c>
      <c r="B26" s="7" t="s">
        <v>30</v>
      </c>
      <c r="C26" s="7" t="s">
        <v>32</v>
      </c>
      <c r="D26" s="7" t="s">
        <v>41</v>
      </c>
      <c r="E26" s="7" t="s">
        <v>9</v>
      </c>
      <c r="F26" s="7" t="s">
        <v>43</v>
      </c>
      <c r="G26" s="7" t="s">
        <v>49</v>
      </c>
      <c r="H26" s="7" t="s">
        <v>36</v>
      </c>
      <c r="I26" s="11">
        <f>SUM(I27)</f>
        <v>376.5</v>
      </c>
      <c r="J26" s="11">
        <f>SUM(J27)</f>
        <v>109.4</v>
      </c>
      <c r="K26" s="11">
        <f>SUM(K27)</f>
        <v>41.2</v>
      </c>
    </row>
    <row r="27" spans="1:11" ht="36">
      <c r="A27" s="7" t="s">
        <v>40</v>
      </c>
      <c r="B27" s="7" t="s">
        <v>30</v>
      </c>
      <c r="C27" s="7" t="s">
        <v>32</v>
      </c>
      <c r="D27" s="7" t="s">
        <v>41</v>
      </c>
      <c r="E27" s="7" t="s">
        <v>9</v>
      </c>
      <c r="F27" s="7" t="s">
        <v>43</v>
      </c>
      <c r="G27" s="7" t="s">
        <v>49</v>
      </c>
      <c r="H27" s="7" t="s">
        <v>37</v>
      </c>
      <c r="I27" s="11">
        <f>SUM('Приложение 2'!J29)</f>
        <v>376.5</v>
      </c>
      <c r="J27" s="11">
        <f>SUM('Приложение 2'!K29)</f>
        <v>109.4</v>
      </c>
      <c r="K27" s="11">
        <f>SUM('Приложение 2'!L29)</f>
        <v>41.2</v>
      </c>
    </row>
    <row r="28" spans="1:11">
      <c r="A28" s="7" t="s">
        <v>50</v>
      </c>
      <c r="B28" s="7" t="s">
        <v>30</v>
      </c>
      <c r="C28" s="7" t="s">
        <v>32</v>
      </c>
      <c r="D28" s="7" t="s">
        <v>41</v>
      </c>
      <c r="E28" s="7" t="s">
        <v>9</v>
      </c>
      <c r="F28" s="7" t="s">
        <v>43</v>
      </c>
      <c r="G28" s="10" t="s">
        <v>49</v>
      </c>
      <c r="H28" s="7" t="s">
        <v>53</v>
      </c>
      <c r="I28" s="11">
        <v>37.6</v>
      </c>
      <c r="J28" s="11">
        <f>SUM(J30)</f>
        <v>25</v>
      </c>
      <c r="K28" s="11">
        <f>SUM(K30)</f>
        <v>1</v>
      </c>
    </row>
    <row r="29" spans="1:11" ht="36">
      <c r="A29" s="7" t="s">
        <v>204</v>
      </c>
      <c r="B29" s="7">
        <v>1</v>
      </c>
      <c r="C29" s="7">
        <v>4</v>
      </c>
      <c r="D29" s="7">
        <v>65</v>
      </c>
      <c r="E29" s="7">
        <v>2</v>
      </c>
      <c r="F29" s="7">
        <v>0</v>
      </c>
      <c r="G29" s="10">
        <v>41120</v>
      </c>
      <c r="H29" s="7">
        <v>830</v>
      </c>
      <c r="I29" s="11">
        <v>6.5</v>
      </c>
      <c r="J29" s="11"/>
      <c r="K29" s="11"/>
    </row>
    <row r="30" spans="1:11">
      <c r="A30" s="7" t="s">
        <v>51</v>
      </c>
      <c r="B30" s="7" t="s">
        <v>30</v>
      </c>
      <c r="C30" s="7" t="s">
        <v>32</v>
      </c>
      <c r="D30" s="7" t="s">
        <v>41</v>
      </c>
      <c r="E30" s="7" t="s">
        <v>9</v>
      </c>
      <c r="F30" s="7" t="s">
        <v>43</v>
      </c>
      <c r="G30" s="10" t="s">
        <v>49</v>
      </c>
      <c r="H30" s="7" t="s">
        <v>52</v>
      </c>
      <c r="I30" s="11">
        <f>SUM('Приложение 2'!J32)</f>
        <v>31.1</v>
      </c>
      <c r="J30" s="11">
        <f>SUM('Приложение 2'!K32)</f>
        <v>25</v>
      </c>
      <c r="K30" s="11">
        <f>SUM('Приложение 2'!L32)</f>
        <v>1</v>
      </c>
    </row>
    <row r="31" spans="1:11">
      <c r="A31" s="7" t="s">
        <v>212</v>
      </c>
      <c r="B31" s="7"/>
      <c r="C31" s="7"/>
      <c r="D31" s="7"/>
      <c r="E31" s="7"/>
      <c r="F31" s="7"/>
      <c r="G31" s="10"/>
      <c r="H31" s="7"/>
      <c r="I31" s="11">
        <v>10.5</v>
      </c>
      <c r="J31" s="11"/>
      <c r="K31" s="11"/>
    </row>
    <row r="32" spans="1:11">
      <c r="A32" s="7" t="s">
        <v>212</v>
      </c>
      <c r="B32" s="7"/>
      <c r="C32" s="7"/>
      <c r="D32" s="7"/>
      <c r="E32" s="7"/>
      <c r="F32" s="7"/>
      <c r="G32" s="10"/>
      <c r="H32" s="7"/>
      <c r="I32" s="11">
        <v>20</v>
      </c>
      <c r="J32" s="11"/>
      <c r="K32" s="11"/>
    </row>
    <row r="33" spans="1:11" ht="48">
      <c r="A33" s="7" t="s">
        <v>215</v>
      </c>
      <c r="B33" s="7">
        <v>1</v>
      </c>
      <c r="C33" s="7">
        <v>13</v>
      </c>
      <c r="D33" s="7">
        <v>89</v>
      </c>
      <c r="E33" s="7">
        <v>1</v>
      </c>
      <c r="F33" s="7">
        <v>0</v>
      </c>
      <c r="G33" s="10">
        <v>42370</v>
      </c>
      <c r="H33" s="7">
        <v>240</v>
      </c>
      <c r="I33" s="11">
        <v>135</v>
      </c>
      <c r="J33" s="11"/>
      <c r="K33" s="11"/>
    </row>
    <row r="34" spans="1:11">
      <c r="A34" s="7" t="s">
        <v>56</v>
      </c>
      <c r="B34" s="7" t="s">
        <v>30</v>
      </c>
      <c r="C34" s="7" t="s">
        <v>18</v>
      </c>
      <c r="D34" s="7"/>
      <c r="E34" s="7"/>
      <c r="F34" s="7"/>
      <c r="G34" s="7"/>
      <c r="H34" s="7"/>
      <c r="I34" s="11">
        <f t="shared" ref="I34:K38" si="3">SUM(I35)</f>
        <v>0</v>
      </c>
      <c r="J34" s="11">
        <f t="shared" si="3"/>
        <v>0.1</v>
      </c>
      <c r="K34" s="11">
        <f t="shared" si="3"/>
        <v>0.1</v>
      </c>
    </row>
    <row r="35" spans="1:11" ht="24">
      <c r="A35" s="7" t="s">
        <v>54</v>
      </c>
      <c r="B35" s="7" t="s">
        <v>30</v>
      </c>
      <c r="C35" s="7" t="s">
        <v>18</v>
      </c>
      <c r="D35" s="7" t="s">
        <v>57</v>
      </c>
      <c r="E35" s="7"/>
      <c r="F35" s="7"/>
      <c r="G35" s="10"/>
      <c r="H35" s="7"/>
      <c r="I35" s="11">
        <f t="shared" si="3"/>
        <v>0</v>
      </c>
      <c r="J35" s="11">
        <f t="shared" si="3"/>
        <v>0.1</v>
      </c>
      <c r="K35" s="11">
        <f t="shared" si="3"/>
        <v>0.1</v>
      </c>
    </row>
    <row r="36" spans="1:11" ht="36">
      <c r="A36" s="7" t="s">
        <v>55</v>
      </c>
      <c r="B36" s="7" t="s">
        <v>30</v>
      </c>
      <c r="C36" s="7" t="s">
        <v>18</v>
      </c>
      <c r="D36" s="7" t="s">
        <v>57</v>
      </c>
      <c r="E36" s="7" t="s">
        <v>8</v>
      </c>
      <c r="F36" s="7" t="s">
        <v>43</v>
      </c>
      <c r="G36" s="10"/>
      <c r="H36" s="7"/>
      <c r="I36" s="11">
        <f t="shared" si="3"/>
        <v>0</v>
      </c>
      <c r="J36" s="11">
        <f t="shared" si="3"/>
        <v>0.1</v>
      </c>
      <c r="K36" s="11">
        <f t="shared" si="3"/>
        <v>0.1</v>
      </c>
    </row>
    <row r="37" spans="1:11" ht="36">
      <c r="A37" s="7" t="s">
        <v>191</v>
      </c>
      <c r="B37" s="7" t="s">
        <v>30</v>
      </c>
      <c r="C37" s="7" t="s">
        <v>18</v>
      </c>
      <c r="D37" s="7" t="s">
        <v>57</v>
      </c>
      <c r="E37" s="7" t="s">
        <v>8</v>
      </c>
      <c r="F37" s="7" t="s">
        <v>43</v>
      </c>
      <c r="G37" s="10" t="s">
        <v>58</v>
      </c>
      <c r="H37" s="7"/>
      <c r="I37" s="11">
        <f t="shared" si="3"/>
        <v>0</v>
      </c>
      <c r="J37" s="11">
        <f t="shared" si="3"/>
        <v>0.1</v>
      </c>
      <c r="K37" s="11">
        <f t="shared" si="3"/>
        <v>0.1</v>
      </c>
    </row>
    <row r="38" spans="1:11">
      <c r="A38" s="7" t="s">
        <v>50</v>
      </c>
      <c r="B38" s="7" t="s">
        <v>30</v>
      </c>
      <c r="C38" s="7" t="s">
        <v>18</v>
      </c>
      <c r="D38" s="7" t="s">
        <v>57</v>
      </c>
      <c r="E38" s="7" t="s">
        <v>8</v>
      </c>
      <c r="F38" s="7" t="s">
        <v>43</v>
      </c>
      <c r="G38" s="10" t="s">
        <v>58</v>
      </c>
      <c r="H38" s="7" t="s">
        <v>53</v>
      </c>
      <c r="I38" s="11">
        <f t="shared" si="3"/>
        <v>0</v>
      </c>
      <c r="J38" s="11">
        <f t="shared" si="3"/>
        <v>0.1</v>
      </c>
      <c r="K38" s="11">
        <f t="shared" si="3"/>
        <v>0.1</v>
      </c>
    </row>
    <row r="39" spans="1:11">
      <c r="A39" s="7" t="s">
        <v>60</v>
      </c>
      <c r="B39" s="7" t="s">
        <v>30</v>
      </c>
      <c r="C39" s="7" t="s">
        <v>18</v>
      </c>
      <c r="D39" s="7" t="s">
        <v>57</v>
      </c>
      <c r="E39" s="7" t="s">
        <v>8</v>
      </c>
      <c r="F39" s="7" t="s">
        <v>43</v>
      </c>
      <c r="G39" s="10" t="s">
        <v>58</v>
      </c>
      <c r="H39" s="7" t="s">
        <v>59</v>
      </c>
      <c r="I39" s="11">
        <f>SUM('Приложение 2'!J41)</f>
        <v>0</v>
      </c>
      <c r="J39" s="11">
        <f>SUM('Приложение 2'!K41)</f>
        <v>0.1</v>
      </c>
      <c r="K39" s="11">
        <f>SUM('Приложение 2'!L41)</f>
        <v>0.1</v>
      </c>
    </row>
    <row r="40" spans="1:11">
      <c r="A40" s="6" t="s">
        <v>66</v>
      </c>
      <c r="B40" s="6" t="s">
        <v>64</v>
      </c>
      <c r="C40" s="6"/>
      <c r="D40" s="6"/>
      <c r="E40" s="6"/>
      <c r="F40" s="6"/>
      <c r="G40" s="9"/>
      <c r="H40" s="6"/>
      <c r="I40" s="8">
        <f t="shared" ref="I40:K43" si="4">SUM(I41)</f>
        <v>109.3</v>
      </c>
      <c r="J40" s="8">
        <f t="shared" si="4"/>
        <v>114.39999999999999</v>
      </c>
      <c r="K40" s="8">
        <f t="shared" si="4"/>
        <v>118.7</v>
      </c>
    </row>
    <row r="41" spans="1:11">
      <c r="A41" s="7" t="s">
        <v>67</v>
      </c>
      <c r="B41" s="7" t="s">
        <v>64</v>
      </c>
      <c r="C41" s="7">
        <v>0</v>
      </c>
      <c r="D41" s="7"/>
      <c r="E41" s="7"/>
      <c r="F41" s="7"/>
      <c r="G41" s="10"/>
      <c r="H41" s="7"/>
      <c r="I41" s="11">
        <f t="shared" si="4"/>
        <v>109.3</v>
      </c>
      <c r="J41" s="11">
        <f t="shared" si="4"/>
        <v>114.39999999999999</v>
      </c>
      <c r="K41" s="11">
        <f t="shared" si="4"/>
        <v>118.7</v>
      </c>
    </row>
    <row r="42" spans="1:11" ht="60">
      <c r="A42" s="7" t="s">
        <v>221</v>
      </c>
      <c r="B42" s="7" t="s">
        <v>64</v>
      </c>
      <c r="C42" s="7" t="s">
        <v>34</v>
      </c>
      <c r="D42" s="7" t="s">
        <v>65</v>
      </c>
      <c r="E42" s="7" t="s">
        <v>42</v>
      </c>
      <c r="F42" s="7"/>
      <c r="G42" s="10"/>
      <c r="H42" s="7"/>
      <c r="I42" s="11">
        <f t="shared" si="4"/>
        <v>109.3</v>
      </c>
      <c r="J42" s="11">
        <f t="shared" si="4"/>
        <v>114.39999999999999</v>
      </c>
      <c r="K42" s="11">
        <f t="shared" si="4"/>
        <v>118.7</v>
      </c>
    </row>
    <row r="43" spans="1:11" ht="24">
      <c r="A43" s="7" t="s">
        <v>68</v>
      </c>
      <c r="B43" s="7" t="s">
        <v>64</v>
      </c>
      <c r="C43" s="7" t="s">
        <v>34</v>
      </c>
      <c r="D43" s="7" t="s">
        <v>65</v>
      </c>
      <c r="E43" s="7" t="s">
        <v>42</v>
      </c>
      <c r="F43" s="7" t="s">
        <v>30</v>
      </c>
      <c r="G43" s="10"/>
      <c r="H43" s="7"/>
      <c r="I43" s="11">
        <f t="shared" si="4"/>
        <v>109.3</v>
      </c>
      <c r="J43" s="11">
        <f t="shared" si="4"/>
        <v>114.39999999999999</v>
      </c>
      <c r="K43" s="11">
        <f t="shared" si="4"/>
        <v>118.7</v>
      </c>
    </row>
    <row r="44" spans="1:11" ht="36">
      <c r="A44" s="7" t="s">
        <v>69</v>
      </c>
      <c r="B44" s="7" t="s">
        <v>64</v>
      </c>
      <c r="C44" s="7" t="s">
        <v>34</v>
      </c>
      <c r="D44" s="7" t="s">
        <v>65</v>
      </c>
      <c r="E44" s="7" t="s">
        <v>42</v>
      </c>
      <c r="F44" s="7" t="s">
        <v>30</v>
      </c>
      <c r="G44" s="10" t="s">
        <v>70</v>
      </c>
      <c r="H44" s="7"/>
      <c r="I44" s="11">
        <f>SUM(I45+I47)</f>
        <v>109.3</v>
      </c>
      <c r="J44" s="11">
        <f>SUM(J45+J47)</f>
        <v>114.39999999999999</v>
      </c>
      <c r="K44" s="11">
        <f>SUM(K45+K47)</f>
        <v>118.7</v>
      </c>
    </row>
    <row r="45" spans="1:11" ht="60.75" customHeight="1">
      <c r="A45" s="7" t="s">
        <v>44</v>
      </c>
      <c r="B45" s="7" t="s">
        <v>64</v>
      </c>
      <c r="C45" s="7" t="s">
        <v>34</v>
      </c>
      <c r="D45" s="7" t="s">
        <v>65</v>
      </c>
      <c r="E45" s="7" t="s">
        <v>42</v>
      </c>
      <c r="F45" s="7" t="s">
        <v>30</v>
      </c>
      <c r="G45" s="10" t="s">
        <v>70</v>
      </c>
      <c r="H45" s="7" t="s">
        <v>46</v>
      </c>
      <c r="I45" s="11">
        <f>SUM(I46)</f>
        <v>101.5</v>
      </c>
      <c r="J45" s="11">
        <f>SUM(J46)</f>
        <v>106.6</v>
      </c>
      <c r="K45" s="11">
        <f>SUM(K46)</f>
        <v>109.5</v>
      </c>
    </row>
    <row r="46" spans="1:11" ht="24">
      <c r="A46" s="7" t="s">
        <v>45</v>
      </c>
      <c r="B46" s="7" t="s">
        <v>64</v>
      </c>
      <c r="C46" s="7" t="s">
        <v>34</v>
      </c>
      <c r="D46" s="7" t="s">
        <v>65</v>
      </c>
      <c r="E46" s="7" t="s">
        <v>42</v>
      </c>
      <c r="F46" s="7" t="s">
        <v>30</v>
      </c>
      <c r="G46" s="7" t="s">
        <v>70</v>
      </c>
      <c r="H46" s="7" t="s">
        <v>47</v>
      </c>
      <c r="I46" s="11">
        <f>SUM('Приложение 2'!J48)</f>
        <v>101.5</v>
      </c>
      <c r="J46" s="11">
        <f>SUM('Приложение 2'!K48)</f>
        <v>106.6</v>
      </c>
      <c r="K46" s="11">
        <f>SUM('Приложение 2'!L48)</f>
        <v>109.5</v>
      </c>
    </row>
    <row r="47" spans="1:11" ht="22.5" customHeight="1">
      <c r="A47" s="7" t="s">
        <v>39</v>
      </c>
      <c r="B47" s="7" t="s">
        <v>64</v>
      </c>
      <c r="C47" s="7" t="s">
        <v>34</v>
      </c>
      <c r="D47" s="7" t="s">
        <v>65</v>
      </c>
      <c r="E47" s="7" t="s">
        <v>42</v>
      </c>
      <c r="F47" s="7" t="s">
        <v>30</v>
      </c>
      <c r="G47" s="10" t="s">
        <v>70</v>
      </c>
      <c r="H47" s="7" t="s">
        <v>36</v>
      </c>
      <c r="I47" s="11">
        <f>SUM(I48)</f>
        <v>7.8</v>
      </c>
      <c r="J47" s="11">
        <f>SUM(J48)</f>
        <v>7.8</v>
      </c>
      <c r="K47" s="11">
        <f>SUM(K48)</f>
        <v>9.1999999999999993</v>
      </c>
    </row>
    <row r="48" spans="1:11" ht="36">
      <c r="A48" s="7" t="s">
        <v>40</v>
      </c>
      <c r="B48" s="7" t="s">
        <v>64</v>
      </c>
      <c r="C48" s="7" t="s">
        <v>34</v>
      </c>
      <c r="D48" s="7" t="s">
        <v>65</v>
      </c>
      <c r="E48" s="7" t="s">
        <v>42</v>
      </c>
      <c r="F48" s="7" t="s">
        <v>30</v>
      </c>
      <c r="G48" s="10" t="s">
        <v>70</v>
      </c>
      <c r="H48" s="7" t="s">
        <v>37</v>
      </c>
      <c r="I48" s="11">
        <f>SUM('Приложение 2'!J50)</f>
        <v>7.8</v>
      </c>
      <c r="J48" s="11">
        <f>SUM('Приложение 2'!K50)</f>
        <v>7.8</v>
      </c>
      <c r="K48" s="11">
        <f>SUM('Приложение 2'!L50)</f>
        <v>9.1999999999999993</v>
      </c>
    </row>
    <row r="49" spans="1:11">
      <c r="A49" s="6" t="s">
        <v>72</v>
      </c>
      <c r="B49" s="6" t="s">
        <v>32</v>
      </c>
      <c r="C49" s="6"/>
      <c r="D49" s="6"/>
      <c r="E49" s="6"/>
      <c r="F49" s="6"/>
      <c r="G49" s="6"/>
      <c r="H49" s="113"/>
      <c r="I49" s="8">
        <v>22.5</v>
      </c>
      <c r="J49" s="8">
        <v>172.8</v>
      </c>
      <c r="K49" s="8">
        <v>179.7</v>
      </c>
    </row>
    <row r="50" spans="1:11">
      <c r="A50" s="7" t="s">
        <v>73</v>
      </c>
      <c r="B50" s="7" t="s">
        <v>32</v>
      </c>
      <c r="C50" s="7" t="s">
        <v>71</v>
      </c>
      <c r="D50" s="7"/>
      <c r="E50" s="7"/>
      <c r="F50" s="7"/>
      <c r="G50" s="7"/>
      <c r="H50" s="12"/>
      <c r="I50" s="11">
        <v>22.5</v>
      </c>
      <c r="J50" s="11">
        <f>SUM(J51)</f>
        <v>172.8</v>
      </c>
      <c r="K50" s="11">
        <f>SUM(K51)</f>
        <v>179.7</v>
      </c>
    </row>
    <row r="51" spans="1:11" ht="60">
      <c r="A51" s="7" t="s">
        <v>220</v>
      </c>
      <c r="B51" s="7" t="s">
        <v>32</v>
      </c>
      <c r="C51" s="7" t="s">
        <v>71</v>
      </c>
      <c r="D51" s="7">
        <v>89</v>
      </c>
      <c r="E51" s="7">
        <v>1</v>
      </c>
      <c r="F51" s="7"/>
      <c r="G51" s="10"/>
      <c r="H51" s="7"/>
      <c r="I51" s="11">
        <v>22.5</v>
      </c>
      <c r="J51" s="11">
        <v>172.8</v>
      </c>
      <c r="K51" s="11">
        <v>179.7</v>
      </c>
    </row>
    <row r="52" spans="1:11" ht="48">
      <c r="A52" s="7" t="s">
        <v>197</v>
      </c>
      <c r="B52" s="7" t="s">
        <v>32</v>
      </c>
      <c r="C52" s="7" t="s">
        <v>71</v>
      </c>
      <c r="D52" s="7">
        <v>89</v>
      </c>
      <c r="E52" s="7">
        <v>1</v>
      </c>
      <c r="F52" s="95" t="s">
        <v>43</v>
      </c>
      <c r="G52" s="10"/>
      <c r="H52" s="7"/>
      <c r="I52" s="11">
        <v>22.5</v>
      </c>
      <c r="J52" s="11">
        <f t="shared" ref="J52:K54" si="5">SUM(J53)</f>
        <v>172.8</v>
      </c>
      <c r="K52" s="11">
        <f t="shared" si="5"/>
        <v>179.7</v>
      </c>
    </row>
    <row r="53" spans="1:11" ht="36">
      <c r="A53" s="7" t="s">
        <v>74</v>
      </c>
      <c r="B53" s="7" t="s">
        <v>32</v>
      </c>
      <c r="C53" s="7" t="s">
        <v>71</v>
      </c>
      <c r="D53" s="7">
        <v>89</v>
      </c>
      <c r="E53" s="7">
        <v>1</v>
      </c>
      <c r="F53" s="95" t="s">
        <v>43</v>
      </c>
      <c r="G53" s="10">
        <v>44102</v>
      </c>
      <c r="H53" s="7"/>
      <c r="I53" s="11">
        <v>22.5</v>
      </c>
      <c r="J53" s="11">
        <f t="shared" si="5"/>
        <v>172.8</v>
      </c>
      <c r="K53" s="11">
        <f t="shared" si="5"/>
        <v>179.7</v>
      </c>
    </row>
    <row r="54" spans="1:11" ht="24" customHeight="1">
      <c r="A54" s="7" t="s">
        <v>39</v>
      </c>
      <c r="B54" s="7" t="s">
        <v>32</v>
      </c>
      <c r="C54" s="7" t="s">
        <v>71</v>
      </c>
      <c r="D54" s="7">
        <v>89</v>
      </c>
      <c r="E54" s="7">
        <v>1</v>
      </c>
      <c r="F54" s="95" t="s">
        <v>43</v>
      </c>
      <c r="G54" s="7">
        <v>44102</v>
      </c>
      <c r="H54" s="7" t="s">
        <v>36</v>
      </c>
      <c r="I54" s="11">
        <v>22.5</v>
      </c>
      <c r="J54" s="11">
        <f t="shared" si="5"/>
        <v>172.8</v>
      </c>
      <c r="K54" s="11">
        <f t="shared" si="5"/>
        <v>179.7</v>
      </c>
    </row>
    <row r="55" spans="1:11" ht="36">
      <c r="A55" s="7" t="s">
        <v>40</v>
      </c>
      <c r="B55" s="7" t="s">
        <v>32</v>
      </c>
      <c r="C55" s="7" t="s">
        <v>71</v>
      </c>
      <c r="D55" s="7">
        <v>89</v>
      </c>
      <c r="E55" s="7">
        <v>1</v>
      </c>
      <c r="F55" s="95" t="s">
        <v>43</v>
      </c>
      <c r="G55" s="7">
        <v>44102</v>
      </c>
      <c r="H55" s="7" t="s">
        <v>37</v>
      </c>
      <c r="I55" s="11">
        <v>22.5</v>
      </c>
      <c r="J55" s="11">
        <f>SUM('Приложение 2'!K57)</f>
        <v>172.8</v>
      </c>
      <c r="K55" s="11">
        <f>SUM('Приложение 2'!L57)</f>
        <v>179.7</v>
      </c>
    </row>
    <row r="56" spans="1:11">
      <c r="A56" s="6" t="s">
        <v>76</v>
      </c>
      <c r="B56" s="6" t="s">
        <v>77</v>
      </c>
      <c r="C56" s="6"/>
      <c r="D56" s="6"/>
      <c r="E56" s="6"/>
      <c r="F56" s="6"/>
      <c r="G56" s="6"/>
      <c r="H56" s="6"/>
      <c r="I56" s="8">
        <v>861.6</v>
      </c>
      <c r="J56" s="8">
        <v>53.5</v>
      </c>
      <c r="K56" s="8">
        <v>3.5</v>
      </c>
    </row>
    <row r="57" spans="1:11">
      <c r="A57" s="7" t="s">
        <v>78</v>
      </c>
      <c r="B57" s="7" t="s">
        <v>77</v>
      </c>
      <c r="C57" s="7" t="s">
        <v>34</v>
      </c>
      <c r="D57" s="7"/>
      <c r="E57" s="7"/>
      <c r="F57" s="7"/>
      <c r="G57" s="10"/>
      <c r="H57" s="7"/>
      <c r="I57" s="11">
        <v>861.6</v>
      </c>
      <c r="J57" s="11">
        <v>53.5</v>
      </c>
      <c r="K57" s="11">
        <v>3.5</v>
      </c>
    </row>
    <row r="58" spans="1:11" ht="60">
      <c r="A58" s="7" t="s">
        <v>231</v>
      </c>
      <c r="B58" s="7" t="s">
        <v>77</v>
      </c>
      <c r="C58" s="7" t="s">
        <v>34</v>
      </c>
      <c r="D58" s="7">
        <v>89</v>
      </c>
      <c r="E58" s="7"/>
      <c r="F58" s="7"/>
      <c r="G58" s="10"/>
      <c r="H58" s="7"/>
      <c r="I58" s="11">
        <v>861.6</v>
      </c>
      <c r="J58" s="11">
        <v>53.5</v>
      </c>
      <c r="K58" s="11">
        <v>3.5</v>
      </c>
    </row>
    <row r="59" spans="1:11">
      <c r="A59" s="7" t="s">
        <v>79</v>
      </c>
      <c r="B59" s="7" t="s">
        <v>77</v>
      </c>
      <c r="C59" s="7" t="s">
        <v>34</v>
      </c>
      <c r="D59" s="7">
        <v>89</v>
      </c>
      <c r="E59" s="7" t="s">
        <v>8</v>
      </c>
      <c r="F59" s="7"/>
      <c r="G59" s="10"/>
      <c r="H59" s="7"/>
      <c r="I59" s="11">
        <v>861.6</v>
      </c>
      <c r="J59" s="11">
        <v>53.5</v>
      </c>
      <c r="K59" s="11">
        <v>3.5</v>
      </c>
    </row>
    <row r="60" spans="1:11" ht="38.25" customHeight="1">
      <c r="A60" s="7" t="s">
        <v>81</v>
      </c>
      <c r="B60" s="7" t="s">
        <v>77</v>
      </c>
      <c r="C60" s="7" t="s">
        <v>34</v>
      </c>
      <c r="D60" s="7">
        <v>89</v>
      </c>
      <c r="E60" s="7" t="s">
        <v>8</v>
      </c>
      <c r="F60" s="95" t="s">
        <v>43</v>
      </c>
      <c r="G60" s="10"/>
      <c r="H60" s="7"/>
      <c r="I60" s="11">
        <f t="shared" ref="I60:K62" si="6">SUM(I61)</f>
        <v>51.6</v>
      </c>
      <c r="J60" s="11">
        <f t="shared" si="6"/>
        <v>53.5</v>
      </c>
      <c r="K60" s="11">
        <f t="shared" si="6"/>
        <v>3.5</v>
      </c>
    </row>
    <row r="61" spans="1:11">
      <c r="A61" s="7" t="s">
        <v>82</v>
      </c>
      <c r="B61" s="7" t="s">
        <v>77</v>
      </c>
      <c r="C61" s="7" t="s">
        <v>34</v>
      </c>
      <c r="D61" s="7">
        <v>89</v>
      </c>
      <c r="E61" s="7" t="s">
        <v>8</v>
      </c>
      <c r="F61" s="95" t="s">
        <v>43</v>
      </c>
      <c r="G61" s="10" t="s">
        <v>80</v>
      </c>
      <c r="H61" s="7"/>
      <c r="I61" s="11">
        <f t="shared" si="6"/>
        <v>51.6</v>
      </c>
      <c r="J61" s="11">
        <f t="shared" si="6"/>
        <v>53.5</v>
      </c>
      <c r="K61" s="11">
        <f t="shared" si="6"/>
        <v>3.5</v>
      </c>
    </row>
    <row r="62" spans="1:11" ht="22.5" customHeight="1">
      <c r="A62" s="7" t="s">
        <v>39</v>
      </c>
      <c r="B62" s="7" t="s">
        <v>77</v>
      </c>
      <c r="C62" s="7" t="s">
        <v>34</v>
      </c>
      <c r="D62" s="7">
        <v>89</v>
      </c>
      <c r="E62" s="7" t="s">
        <v>8</v>
      </c>
      <c r="F62" s="95" t="s">
        <v>43</v>
      </c>
      <c r="G62" s="10" t="s">
        <v>80</v>
      </c>
      <c r="H62" s="7" t="s">
        <v>36</v>
      </c>
      <c r="I62" s="11">
        <f t="shared" si="6"/>
        <v>51.6</v>
      </c>
      <c r="J62" s="11">
        <f t="shared" si="6"/>
        <v>53.5</v>
      </c>
      <c r="K62" s="11">
        <f t="shared" si="6"/>
        <v>3.5</v>
      </c>
    </row>
    <row r="63" spans="1:11" ht="36">
      <c r="A63" s="7" t="s">
        <v>40</v>
      </c>
      <c r="B63" s="7" t="s">
        <v>77</v>
      </c>
      <c r="C63" s="7" t="s">
        <v>34</v>
      </c>
      <c r="D63" s="7">
        <v>89</v>
      </c>
      <c r="E63" s="7" t="s">
        <v>8</v>
      </c>
      <c r="F63" s="7">
        <v>0</v>
      </c>
      <c r="G63" s="7" t="s">
        <v>80</v>
      </c>
      <c r="H63" s="7" t="s">
        <v>37</v>
      </c>
      <c r="I63" s="11">
        <f>SUM('Приложение 2'!J64)</f>
        <v>51.6</v>
      </c>
      <c r="J63" s="11">
        <f>SUM('Приложение 2'!K64)</f>
        <v>53.5</v>
      </c>
      <c r="K63" s="11">
        <f>SUM('Приложение 2'!L64)</f>
        <v>3.5</v>
      </c>
    </row>
    <row r="64" spans="1:11">
      <c r="A64" s="7" t="s">
        <v>212</v>
      </c>
      <c r="B64" s="7">
        <v>5</v>
      </c>
      <c r="C64" s="7">
        <v>3</v>
      </c>
      <c r="D64" s="7">
        <v>89</v>
      </c>
      <c r="E64" s="7">
        <v>1</v>
      </c>
      <c r="F64" s="7">
        <v>0</v>
      </c>
      <c r="G64" s="7">
        <v>78090</v>
      </c>
      <c r="H64" s="7">
        <v>240</v>
      </c>
      <c r="I64" s="11">
        <v>810</v>
      </c>
      <c r="J64" s="11"/>
      <c r="K64" s="11"/>
    </row>
    <row r="65" spans="1:11">
      <c r="A65" s="6" t="s">
        <v>83</v>
      </c>
      <c r="B65" s="6" t="s">
        <v>17</v>
      </c>
      <c r="C65" s="6"/>
      <c r="D65" s="6"/>
      <c r="E65" s="6"/>
      <c r="F65" s="6"/>
      <c r="G65" s="9"/>
      <c r="H65" s="6"/>
      <c r="I65" s="8">
        <f t="shared" ref="I65:K70" si="7">SUM(I66)</f>
        <v>200.4</v>
      </c>
      <c r="J65" s="8">
        <f t="shared" si="7"/>
        <v>124.6</v>
      </c>
      <c r="K65" s="8">
        <f t="shared" si="7"/>
        <v>24.6</v>
      </c>
    </row>
    <row r="66" spans="1:11">
      <c r="A66" s="7" t="s">
        <v>84</v>
      </c>
      <c r="B66" s="7" t="s">
        <v>17</v>
      </c>
      <c r="C66" s="7" t="s">
        <v>30</v>
      </c>
      <c r="D66" s="7"/>
      <c r="E66" s="7"/>
      <c r="F66" s="7"/>
      <c r="G66" s="10"/>
      <c r="H66" s="7"/>
      <c r="I66" s="11">
        <f t="shared" si="7"/>
        <v>200.4</v>
      </c>
      <c r="J66" s="11">
        <f t="shared" si="7"/>
        <v>124.6</v>
      </c>
      <c r="K66" s="11">
        <f t="shared" si="7"/>
        <v>24.6</v>
      </c>
    </row>
    <row r="67" spans="1:11" ht="36">
      <c r="A67" s="7" t="s">
        <v>62</v>
      </c>
      <c r="B67" s="7" t="s">
        <v>17</v>
      </c>
      <c r="C67" s="7" t="s">
        <v>30</v>
      </c>
      <c r="D67" s="7" t="s">
        <v>57</v>
      </c>
      <c r="E67" s="7"/>
      <c r="F67" s="7"/>
      <c r="G67" s="10"/>
      <c r="H67" s="7"/>
      <c r="I67" s="11">
        <f t="shared" si="7"/>
        <v>200.4</v>
      </c>
      <c r="J67" s="11">
        <f t="shared" si="7"/>
        <v>124.6</v>
      </c>
      <c r="K67" s="11">
        <f t="shared" si="7"/>
        <v>24.6</v>
      </c>
    </row>
    <row r="68" spans="1:11" ht="36">
      <c r="A68" s="7" t="s">
        <v>63</v>
      </c>
      <c r="B68" s="7" t="s">
        <v>17</v>
      </c>
      <c r="C68" s="7" t="s">
        <v>30</v>
      </c>
      <c r="D68" s="7" t="s">
        <v>57</v>
      </c>
      <c r="E68" s="7" t="s">
        <v>8</v>
      </c>
      <c r="F68" s="7" t="s">
        <v>43</v>
      </c>
      <c r="G68" s="10"/>
      <c r="H68" s="7"/>
      <c r="I68" s="11">
        <v>200.4</v>
      </c>
      <c r="J68" s="11">
        <f t="shared" si="7"/>
        <v>124.6</v>
      </c>
      <c r="K68" s="11">
        <f t="shared" si="7"/>
        <v>24.6</v>
      </c>
    </row>
    <row r="69" spans="1:11" ht="24">
      <c r="A69" s="7" t="s">
        <v>162</v>
      </c>
      <c r="B69" s="7" t="s">
        <v>17</v>
      </c>
      <c r="C69" s="7" t="s">
        <v>30</v>
      </c>
      <c r="D69" s="7" t="s">
        <v>57</v>
      </c>
      <c r="E69" s="7" t="s">
        <v>8</v>
      </c>
      <c r="F69" s="7" t="s">
        <v>43</v>
      </c>
      <c r="G69" s="10" t="s">
        <v>85</v>
      </c>
      <c r="H69" s="7"/>
      <c r="I69" s="11">
        <f t="shared" si="7"/>
        <v>63.7</v>
      </c>
      <c r="J69" s="11">
        <f t="shared" si="7"/>
        <v>124.6</v>
      </c>
      <c r="K69" s="11">
        <f t="shared" si="7"/>
        <v>24.6</v>
      </c>
    </row>
    <row r="70" spans="1:11" ht="24">
      <c r="A70" s="7" t="s">
        <v>88</v>
      </c>
      <c r="B70" s="7" t="s">
        <v>17</v>
      </c>
      <c r="C70" s="7" t="s">
        <v>30</v>
      </c>
      <c r="D70" s="7" t="s">
        <v>57</v>
      </c>
      <c r="E70" s="7" t="s">
        <v>8</v>
      </c>
      <c r="F70" s="7" t="s">
        <v>43</v>
      </c>
      <c r="G70" s="7" t="s">
        <v>85</v>
      </c>
      <c r="H70" s="12" t="s">
        <v>86</v>
      </c>
      <c r="I70" s="11">
        <f t="shared" si="7"/>
        <v>63.7</v>
      </c>
      <c r="J70" s="11">
        <f t="shared" si="7"/>
        <v>124.6</v>
      </c>
      <c r="K70" s="11">
        <f t="shared" si="7"/>
        <v>24.6</v>
      </c>
    </row>
    <row r="71" spans="1:11" ht="24">
      <c r="A71" s="7" t="s">
        <v>89</v>
      </c>
      <c r="B71" s="7" t="s">
        <v>17</v>
      </c>
      <c r="C71" s="7" t="s">
        <v>30</v>
      </c>
      <c r="D71" s="7" t="s">
        <v>57</v>
      </c>
      <c r="E71" s="7" t="s">
        <v>8</v>
      </c>
      <c r="F71" s="7" t="s">
        <v>43</v>
      </c>
      <c r="G71" s="10" t="s">
        <v>85</v>
      </c>
      <c r="H71" s="7" t="s">
        <v>87</v>
      </c>
      <c r="I71" s="11">
        <f>SUM('Приложение 2'!J72)</f>
        <v>63.7</v>
      </c>
      <c r="J71" s="11">
        <f>SUM('Приложение 2'!K72)</f>
        <v>124.6</v>
      </c>
      <c r="K71" s="11">
        <f>SUM('Приложение 2'!L72)</f>
        <v>24.6</v>
      </c>
    </row>
    <row r="72" spans="1:11">
      <c r="A72" s="7" t="s">
        <v>207</v>
      </c>
      <c r="B72" s="7">
        <v>10</v>
      </c>
      <c r="C72" s="7">
        <v>1</v>
      </c>
      <c r="D72" s="7">
        <v>89</v>
      </c>
      <c r="E72" s="7">
        <v>1</v>
      </c>
      <c r="F72" s="7">
        <v>0</v>
      </c>
      <c r="G72" s="10">
        <v>44205</v>
      </c>
      <c r="H72" s="7">
        <v>310</v>
      </c>
      <c r="I72" s="11">
        <v>136.69999999999999</v>
      </c>
      <c r="J72" s="11"/>
      <c r="K72" s="11"/>
    </row>
    <row r="73" spans="1:11" ht="24">
      <c r="A73" s="6" t="s">
        <v>90</v>
      </c>
      <c r="B73" s="6" t="s">
        <v>61</v>
      </c>
      <c r="C73" s="6"/>
      <c r="D73" s="6"/>
      <c r="E73" s="6"/>
      <c r="F73" s="6"/>
      <c r="G73" s="9"/>
      <c r="H73" s="6"/>
      <c r="I73" s="8">
        <f t="shared" ref="I73:K78" si="8">SUM(I74)</f>
        <v>2.1</v>
      </c>
      <c r="J73" s="8">
        <f t="shared" si="8"/>
        <v>2.1</v>
      </c>
      <c r="K73" s="8">
        <f t="shared" si="8"/>
        <v>2.1</v>
      </c>
    </row>
    <row r="74" spans="1:11" ht="24">
      <c r="A74" s="7" t="s">
        <v>91</v>
      </c>
      <c r="B74" s="7" t="s">
        <v>61</v>
      </c>
      <c r="C74" s="7" t="s">
        <v>30</v>
      </c>
      <c r="D74" s="7"/>
      <c r="E74" s="7"/>
      <c r="F74" s="7"/>
      <c r="G74" s="10"/>
      <c r="H74" s="7"/>
      <c r="I74" s="11">
        <f t="shared" si="8"/>
        <v>2.1</v>
      </c>
      <c r="J74" s="11">
        <f t="shared" si="8"/>
        <v>2.1</v>
      </c>
      <c r="K74" s="11">
        <f t="shared" si="8"/>
        <v>2.1</v>
      </c>
    </row>
    <row r="75" spans="1:11" ht="36">
      <c r="A75" s="7" t="s">
        <v>62</v>
      </c>
      <c r="B75" s="7" t="s">
        <v>61</v>
      </c>
      <c r="C75" s="7" t="s">
        <v>30</v>
      </c>
      <c r="D75" s="7" t="s">
        <v>57</v>
      </c>
      <c r="E75" s="7"/>
      <c r="F75" s="7"/>
      <c r="G75" s="7"/>
      <c r="H75" s="7"/>
      <c r="I75" s="11">
        <f t="shared" si="8"/>
        <v>2.1</v>
      </c>
      <c r="J75" s="11">
        <f t="shared" si="8"/>
        <v>2.1</v>
      </c>
      <c r="K75" s="11">
        <f t="shared" si="8"/>
        <v>2.1</v>
      </c>
    </row>
    <row r="76" spans="1:11" ht="36">
      <c r="A76" s="7" t="s">
        <v>63</v>
      </c>
      <c r="B76" s="7" t="s">
        <v>61</v>
      </c>
      <c r="C76" s="7" t="s">
        <v>30</v>
      </c>
      <c r="D76" s="7" t="s">
        <v>57</v>
      </c>
      <c r="E76" s="7" t="s">
        <v>8</v>
      </c>
      <c r="F76" s="7" t="s">
        <v>43</v>
      </c>
      <c r="G76" s="7"/>
      <c r="H76" s="12"/>
      <c r="I76" s="11">
        <f t="shared" si="8"/>
        <v>2.1</v>
      </c>
      <c r="J76" s="11">
        <f t="shared" si="8"/>
        <v>2.1</v>
      </c>
      <c r="K76" s="11">
        <f t="shared" si="8"/>
        <v>2.1</v>
      </c>
    </row>
    <row r="77" spans="1:11" ht="24">
      <c r="A77" s="7" t="s">
        <v>163</v>
      </c>
      <c r="B77" s="7" t="s">
        <v>61</v>
      </c>
      <c r="C77" s="7" t="s">
        <v>30</v>
      </c>
      <c r="D77" s="7" t="s">
        <v>57</v>
      </c>
      <c r="E77" s="7" t="s">
        <v>8</v>
      </c>
      <c r="F77" s="7" t="s">
        <v>43</v>
      </c>
      <c r="G77" s="7" t="s">
        <v>92</v>
      </c>
      <c r="H77" s="12"/>
      <c r="I77" s="11">
        <f t="shared" si="8"/>
        <v>2.1</v>
      </c>
      <c r="J77" s="11">
        <f t="shared" si="8"/>
        <v>2.1</v>
      </c>
      <c r="K77" s="11">
        <f t="shared" si="8"/>
        <v>2.1</v>
      </c>
    </row>
    <row r="78" spans="1:11" ht="24">
      <c r="A78" s="7" t="s">
        <v>90</v>
      </c>
      <c r="B78" s="7" t="s">
        <v>61</v>
      </c>
      <c r="C78" s="7" t="s">
        <v>30</v>
      </c>
      <c r="D78" s="7" t="s">
        <v>57</v>
      </c>
      <c r="E78" s="7" t="s">
        <v>8</v>
      </c>
      <c r="F78" s="7" t="s">
        <v>43</v>
      </c>
      <c r="G78" s="10" t="s">
        <v>92</v>
      </c>
      <c r="H78" s="7" t="s">
        <v>94</v>
      </c>
      <c r="I78" s="11">
        <f t="shared" si="8"/>
        <v>2.1</v>
      </c>
      <c r="J78" s="11">
        <f t="shared" si="8"/>
        <v>2.1</v>
      </c>
      <c r="K78" s="11">
        <f t="shared" si="8"/>
        <v>2.1</v>
      </c>
    </row>
    <row r="79" spans="1:11">
      <c r="A79" s="7" t="s">
        <v>93</v>
      </c>
      <c r="B79" s="7" t="s">
        <v>61</v>
      </c>
      <c r="C79" s="7" t="s">
        <v>30</v>
      </c>
      <c r="D79" s="7" t="s">
        <v>57</v>
      </c>
      <c r="E79" s="7" t="s">
        <v>8</v>
      </c>
      <c r="F79" s="7" t="s">
        <v>43</v>
      </c>
      <c r="G79" s="10" t="s">
        <v>92</v>
      </c>
      <c r="H79" s="7" t="s">
        <v>95</v>
      </c>
      <c r="I79" s="11">
        <f>SUM('Приложение 2'!J80)</f>
        <v>2.1</v>
      </c>
      <c r="J79" s="11">
        <f>SUM('Приложение 2'!K80)</f>
        <v>2.1</v>
      </c>
      <c r="K79" s="11">
        <f>SUM('Приложение 2'!L80)</f>
        <v>2.1</v>
      </c>
    </row>
    <row r="80" spans="1:11">
      <c r="A80" s="6" t="s">
        <v>99</v>
      </c>
      <c r="B80" s="6" t="s">
        <v>43</v>
      </c>
      <c r="C80" s="6" t="s">
        <v>43</v>
      </c>
      <c r="D80" s="6" t="s">
        <v>43</v>
      </c>
      <c r="E80" s="6" t="s">
        <v>42</v>
      </c>
      <c r="F80" s="6" t="s">
        <v>43</v>
      </c>
      <c r="G80" s="9" t="s">
        <v>101</v>
      </c>
      <c r="H80" s="6" t="s">
        <v>100</v>
      </c>
      <c r="I80" s="8"/>
      <c r="J80" s="8">
        <f>SUM('Приложение 2'!K81)</f>
        <v>0</v>
      </c>
      <c r="K80" s="8">
        <f>SUM('Приложение 2'!L81)</f>
        <v>0</v>
      </c>
    </row>
  </sheetData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pageMargins left="0.43307089999999998" right="0.2362205" top="0.70275589999999999" bottom="1.220866" header="0.3" footer="0.3"/>
  <pageSetup paperSize="9" scale="90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96"/>
  <sheetViews>
    <sheetView view="pageBreakPreview" topLeftCell="A77" zoomScaleNormal="100" zoomScaleSheetLayoutView="100" workbookViewId="0">
      <selection activeCell="A106" sqref="A106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7" width="4.1640625" customWidth="1"/>
    <col min="8" max="8" width="4.5" customWidth="1"/>
    <col min="9" max="9" width="5.5" customWidth="1"/>
    <col min="10" max="12" width="14" customWidth="1"/>
    <col min="14" max="14" width="15.6640625" bestFit="1" customWidth="1"/>
  </cols>
  <sheetData>
    <row r="1" spans="1:12" ht="118.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36" t="s">
        <v>230</v>
      </c>
      <c r="J1" s="140"/>
      <c r="K1" s="140"/>
      <c r="L1" s="140"/>
    </row>
    <row r="2" spans="1:12" ht="129.75" customHeight="1">
      <c r="A2" s="137" t="s">
        <v>218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38" t="s">
        <v>1</v>
      </c>
      <c r="J3" s="138"/>
      <c r="K3" s="138"/>
      <c r="L3" s="138"/>
    </row>
    <row r="4" spans="1:12" ht="19.5" customHeight="1">
      <c r="A4" s="139" t="s">
        <v>2</v>
      </c>
      <c r="B4" s="139" t="s">
        <v>5</v>
      </c>
      <c r="C4" s="139"/>
      <c r="D4" s="139"/>
      <c r="E4" s="139"/>
      <c r="F4" s="139" t="s">
        <v>22</v>
      </c>
      <c r="G4" s="139" t="s">
        <v>3</v>
      </c>
      <c r="H4" s="139" t="s">
        <v>4</v>
      </c>
      <c r="I4" s="139" t="s">
        <v>21</v>
      </c>
      <c r="J4" s="139" t="s">
        <v>7</v>
      </c>
      <c r="K4" s="139"/>
      <c r="L4" s="139"/>
    </row>
    <row r="5" spans="1:12" ht="14.85" customHeight="1">
      <c r="A5" s="139" t="s">
        <v>0</v>
      </c>
      <c r="B5" s="139" t="s">
        <v>0</v>
      </c>
      <c r="C5" s="139"/>
      <c r="D5" s="139"/>
      <c r="E5" s="139"/>
      <c r="F5" s="139" t="s">
        <v>0</v>
      </c>
      <c r="G5" s="139" t="s">
        <v>0</v>
      </c>
      <c r="H5" s="139" t="s">
        <v>0</v>
      </c>
      <c r="I5" s="139" t="s">
        <v>0</v>
      </c>
      <c r="J5" s="4" t="s">
        <v>96</v>
      </c>
      <c r="K5" s="4" t="s">
        <v>97</v>
      </c>
      <c r="L5" s="4" t="s">
        <v>102</v>
      </c>
    </row>
    <row r="6" spans="1:12" ht="13.7" customHeight="1">
      <c r="A6" s="13" t="s">
        <v>8</v>
      </c>
      <c r="B6" s="13" t="s">
        <v>9</v>
      </c>
      <c r="C6" s="13" t="s">
        <v>10</v>
      </c>
      <c r="D6" s="13" t="s">
        <v>11</v>
      </c>
      <c r="E6" s="13" t="s">
        <v>12</v>
      </c>
      <c r="F6" s="13" t="s">
        <v>13</v>
      </c>
      <c r="G6" s="13" t="s">
        <v>14</v>
      </c>
      <c r="H6" s="13" t="s">
        <v>15</v>
      </c>
      <c r="I6" s="13" t="s">
        <v>16</v>
      </c>
      <c r="J6" s="13" t="s">
        <v>17</v>
      </c>
      <c r="K6" s="13" t="s">
        <v>18</v>
      </c>
      <c r="L6" s="13" t="s">
        <v>20</v>
      </c>
    </row>
    <row r="7" spans="1:12" ht="13.7" customHeight="1">
      <c r="A7" s="6" t="s">
        <v>19</v>
      </c>
      <c r="B7" s="95" t="s">
        <v>0</v>
      </c>
      <c r="C7" s="95" t="s">
        <v>0</v>
      </c>
      <c r="D7" s="95" t="s">
        <v>0</v>
      </c>
      <c r="E7" s="95" t="s">
        <v>0</v>
      </c>
      <c r="F7" s="95" t="s">
        <v>0</v>
      </c>
      <c r="G7" s="95" t="s">
        <v>0</v>
      </c>
      <c r="H7" s="95" t="s">
        <v>0</v>
      </c>
      <c r="I7" s="95" t="s">
        <v>0</v>
      </c>
      <c r="J7" s="8">
        <v>2623.8</v>
      </c>
      <c r="K7" s="8">
        <v>1316.2</v>
      </c>
      <c r="L7" s="8">
        <v>1085.3</v>
      </c>
    </row>
    <row r="8" spans="1:12" ht="59.25" customHeight="1">
      <c r="A8" s="6" t="s">
        <v>220</v>
      </c>
      <c r="B8" s="94" t="s">
        <v>57</v>
      </c>
      <c r="C8" s="94" t="s">
        <v>8</v>
      </c>
      <c r="D8" s="94"/>
      <c r="E8" s="94"/>
      <c r="F8" s="94"/>
      <c r="G8" s="94"/>
      <c r="H8" s="94"/>
      <c r="I8" s="94"/>
      <c r="J8" s="8">
        <v>22.5</v>
      </c>
      <c r="K8" s="8">
        <v>172.8</v>
      </c>
      <c r="L8" s="8">
        <v>179.7</v>
      </c>
    </row>
    <row r="9" spans="1:12" ht="48.75" customHeight="1">
      <c r="A9" s="7" t="s">
        <v>198</v>
      </c>
      <c r="B9" s="95" t="s">
        <v>57</v>
      </c>
      <c r="C9" s="95" t="s">
        <v>8</v>
      </c>
      <c r="D9" s="95" t="s">
        <v>43</v>
      </c>
      <c r="E9" s="95"/>
      <c r="F9" s="95"/>
      <c r="G9" s="95"/>
      <c r="H9" s="95"/>
      <c r="I9" s="95"/>
      <c r="J9" s="11">
        <f t="shared" ref="J9:L14" si="0">SUM(J10)</f>
        <v>22.5</v>
      </c>
      <c r="K9" s="11">
        <f t="shared" si="0"/>
        <v>172.8</v>
      </c>
      <c r="L9" s="11">
        <f t="shared" si="0"/>
        <v>179.7</v>
      </c>
    </row>
    <row r="10" spans="1:12" ht="36">
      <c r="A10" s="7" t="s">
        <v>74</v>
      </c>
      <c r="B10" s="95" t="s">
        <v>57</v>
      </c>
      <c r="C10" s="95" t="s">
        <v>8</v>
      </c>
      <c r="D10" s="95" t="s">
        <v>43</v>
      </c>
      <c r="E10" s="95" t="s">
        <v>179</v>
      </c>
      <c r="F10" s="95"/>
      <c r="G10" s="95"/>
      <c r="H10" s="95"/>
      <c r="I10" s="95"/>
      <c r="J10" s="11">
        <f t="shared" si="0"/>
        <v>22.5</v>
      </c>
      <c r="K10" s="11">
        <f t="shared" si="0"/>
        <v>172.8</v>
      </c>
      <c r="L10" s="11">
        <f t="shared" si="0"/>
        <v>179.7</v>
      </c>
    </row>
    <row r="11" spans="1:12" ht="36">
      <c r="A11" s="7" t="s">
        <v>39</v>
      </c>
      <c r="B11" s="95" t="s">
        <v>57</v>
      </c>
      <c r="C11" s="95" t="s">
        <v>8</v>
      </c>
      <c r="D11" s="95" t="s">
        <v>43</v>
      </c>
      <c r="E11" s="95" t="s">
        <v>179</v>
      </c>
      <c r="F11" s="95" t="s">
        <v>36</v>
      </c>
      <c r="G11" s="95"/>
      <c r="H11" s="95"/>
      <c r="I11" s="95"/>
      <c r="J11" s="11">
        <f t="shared" si="0"/>
        <v>22.5</v>
      </c>
      <c r="K11" s="11">
        <f t="shared" si="0"/>
        <v>172.8</v>
      </c>
      <c r="L11" s="11">
        <f t="shared" si="0"/>
        <v>179.7</v>
      </c>
    </row>
    <row r="12" spans="1:12" ht="36">
      <c r="A12" s="7" t="s">
        <v>40</v>
      </c>
      <c r="B12" s="95" t="s">
        <v>57</v>
      </c>
      <c r="C12" s="95" t="s">
        <v>8</v>
      </c>
      <c r="D12" s="95" t="s">
        <v>43</v>
      </c>
      <c r="E12" s="95" t="s">
        <v>179</v>
      </c>
      <c r="F12" s="95" t="s">
        <v>37</v>
      </c>
      <c r="G12" s="95"/>
      <c r="H12" s="95"/>
      <c r="I12" s="95"/>
      <c r="J12" s="11">
        <f t="shared" si="0"/>
        <v>22.5</v>
      </c>
      <c r="K12" s="11">
        <f t="shared" si="0"/>
        <v>172.8</v>
      </c>
      <c r="L12" s="11">
        <f t="shared" si="0"/>
        <v>179.7</v>
      </c>
    </row>
    <row r="13" spans="1:12">
      <c r="A13" s="7" t="s">
        <v>72</v>
      </c>
      <c r="B13" s="95" t="s">
        <v>57</v>
      </c>
      <c r="C13" s="95" t="s">
        <v>8</v>
      </c>
      <c r="D13" s="95" t="s">
        <v>43</v>
      </c>
      <c r="E13" s="95" t="s">
        <v>179</v>
      </c>
      <c r="F13" s="95" t="s">
        <v>37</v>
      </c>
      <c r="G13" s="95" t="s">
        <v>32</v>
      </c>
      <c r="H13" s="95"/>
      <c r="I13" s="95"/>
      <c r="J13" s="11">
        <f t="shared" si="0"/>
        <v>22.5</v>
      </c>
      <c r="K13" s="11">
        <f t="shared" si="0"/>
        <v>172.8</v>
      </c>
      <c r="L13" s="11">
        <f t="shared" si="0"/>
        <v>179.7</v>
      </c>
    </row>
    <row r="14" spans="1:12">
      <c r="A14" s="7" t="s">
        <v>73</v>
      </c>
      <c r="B14" s="95" t="s">
        <v>57</v>
      </c>
      <c r="C14" s="95" t="s">
        <v>8</v>
      </c>
      <c r="D14" s="95" t="s">
        <v>43</v>
      </c>
      <c r="E14" s="95" t="s">
        <v>179</v>
      </c>
      <c r="F14" s="95" t="s">
        <v>37</v>
      </c>
      <c r="G14" s="95" t="s">
        <v>32</v>
      </c>
      <c r="H14" s="95" t="s">
        <v>71</v>
      </c>
      <c r="I14" s="95"/>
      <c r="J14" s="11">
        <f t="shared" si="0"/>
        <v>22.5</v>
      </c>
      <c r="K14" s="11">
        <f t="shared" si="0"/>
        <v>172.8</v>
      </c>
      <c r="L14" s="11">
        <f t="shared" si="0"/>
        <v>179.7</v>
      </c>
    </row>
    <row r="15" spans="1:12" ht="36">
      <c r="A15" s="7" t="s">
        <v>186</v>
      </c>
      <c r="B15" s="95" t="s">
        <v>57</v>
      </c>
      <c r="C15" s="95" t="s">
        <v>8</v>
      </c>
      <c r="D15" s="95" t="s">
        <v>43</v>
      </c>
      <c r="E15" s="95" t="s">
        <v>75</v>
      </c>
      <c r="F15" s="95" t="s">
        <v>37</v>
      </c>
      <c r="G15" s="95" t="s">
        <v>32</v>
      </c>
      <c r="H15" s="95" t="s">
        <v>71</v>
      </c>
      <c r="I15" s="95" t="s">
        <v>205</v>
      </c>
      <c r="J15" s="11">
        <f>SUM('Приложение 3'!I55)</f>
        <v>22.5</v>
      </c>
      <c r="K15" s="11">
        <f>SUM('Приложение 3'!J55)</f>
        <v>172.8</v>
      </c>
      <c r="L15" s="11">
        <f>SUM('Приложение 3'!K55)</f>
        <v>179.7</v>
      </c>
    </row>
    <row r="16" spans="1:12" ht="72">
      <c r="A16" s="6" t="s">
        <v>221</v>
      </c>
      <c r="B16" s="94">
        <v>17</v>
      </c>
      <c r="C16" s="94" t="s">
        <v>10</v>
      </c>
      <c r="D16" s="94"/>
      <c r="E16" s="94"/>
      <c r="F16" s="94"/>
      <c r="G16" s="95"/>
      <c r="H16" s="95"/>
      <c r="I16" s="95"/>
      <c r="J16" s="8">
        <f t="shared" ref="J16:L17" si="1">SUM(J17)</f>
        <v>109.3</v>
      </c>
      <c r="K16" s="8">
        <f t="shared" si="1"/>
        <v>114.39999999999999</v>
      </c>
      <c r="L16" s="8">
        <f t="shared" si="1"/>
        <v>118.7</v>
      </c>
    </row>
    <row r="17" spans="1:12" ht="24">
      <c r="A17" s="7" t="s">
        <v>68</v>
      </c>
      <c r="B17" s="95">
        <v>17</v>
      </c>
      <c r="C17" s="95" t="s">
        <v>10</v>
      </c>
      <c r="D17" s="95" t="s">
        <v>64</v>
      </c>
      <c r="E17" s="95"/>
      <c r="F17" s="95"/>
      <c r="G17" s="95"/>
      <c r="H17" s="95"/>
      <c r="I17" s="95"/>
      <c r="J17" s="11">
        <f t="shared" si="1"/>
        <v>109.3</v>
      </c>
      <c r="K17" s="11">
        <f t="shared" si="1"/>
        <v>114.39999999999999</v>
      </c>
      <c r="L17" s="11">
        <f t="shared" si="1"/>
        <v>118.7</v>
      </c>
    </row>
    <row r="18" spans="1:12" ht="36">
      <c r="A18" s="7" t="s">
        <v>69</v>
      </c>
      <c r="B18" s="95">
        <v>17</v>
      </c>
      <c r="C18" s="95" t="s">
        <v>10</v>
      </c>
      <c r="D18" s="95" t="s">
        <v>64</v>
      </c>
      <c r="E18" s="95" t="s">
        <v>70</v>
      </c>
      <c r="F18" s="95"/>
      <c r="G18" s="97"/>
      <c r="H18" s="97"/>
      <c r="I18" s="97"/>
      <c r="J18" s="11">
        <f>SUM(J19+J24)</f>
        <v>109.3</v>
      </c>
      <c r="K18" s="11">
        <f>SUM(K19+K24)</f>
        <v>114.39999999999999</v>
      </c>
      <c r="L18" s="11">
        <f>SUM(L19+L24)</f>
        <v>118.7</v>
      </c>
    </row>
    <row r="19" spans="1:12" ht="72">
      <c r="A19" s="7" t="s">
        <v>44</v>
      </c>
      <c r="B19" s="95">
        <v>17</v>
      </c>
      <c r="C19" s="95" t="s">
        <v>10</v>
      </c>
      <c r="D19" s="95" t="s">
        <v>64</v>
      </c>
      <c r="E19" s="95" t="s">
        <v>70</v>
      </c>
      <c r="F19" s="95" t="s">
        <v>46</v>
      </c>
      <c r="G19" s="95"/>
      <c r="H19" s="95"/>
      <c r="I19" s="95"/>
      <c r="J19" s="11">
        <f t="shared" ref="J19:L22" si="2">SUM(J20)</f>
        <v>101.5</v>
      </c>
      <c r="K19" s="11">
        <f t="shared" si="2"/>
        <v>106.6</v>
      </c>
      <c r="L19" s="11">
        <f t="shared" si="2"/>
        <v>109.5</v>
      </c>
    </row>
    <row r="20" spans="1:12" ht="36">
      <c r="A20" s="7" t="s">
        <v>45</v>
      </c>
      <c r="B20" s="95">
        <v>17</v>
      </c>
      <c r="C20" s="95" t="s">
        <v>10</v>
      </c>
      <c r="D20" s="95" t="s">
        <v>64</v>
      </c>
      <c r="E20" s="95" t="s">
        <v>70</v>
      </c>
      <c r="F20" s="95" t="s">
        <v>47</v>
      </c>
      <c r="G20" s="97"/>
      <c r="H20" s="97"/>
      <c r="I20" s="97"/>
      <c r="J20" s="11">
        <f t="shared" si="2"/>
        <v>101.5</v>
      </c>
      <c r="K20" s="11">
        <f t="shared" si="2"/>
        <v>106.6</v>
      </c>
      <c r="L20" s="11">
        <f t="shared" si="2"/>
        <v>109.5</v>
      </c>
    </row>
    <row r="21" spans="1:12">
      <c r="A21" s="7" t="s">
        <v>66</v>
      </c>
      <c r="B21" s="95">
        <v>17</v>
      </c>
      <c r="C21" s="95" t="s">
        <v>10</v>
      </c>
      <c r="D21" s="95" t="s">
        <v>64</v>
      </c>
      <c r="E21" s="95" t="s">
        <v>70</v>
      </c>
      <c r="F21" s="95" t="s">
        <v>47</v>
      </c>
      <c r="G21" s="107" t="s">
        <v>64</v>
      </c>
      <c r="H21" s="97"/>
      <c r="I21" s="97"/>
      <c r="J21" s="11">
        <f t="shared" si="2"/>
        <v>101.5</v>
      </c>
      <c r="K21" s="11">
        <f t="shared" si="2"/>
        <v>106.6</v>
      </c>
      <c r="L21" s="11">
        <f t="shared" si="2"/>
        <v>109.5</v>
      </c>
    </row>
    <row r="22" spans="1:12" ht="24">
      <c r="A22" s="10" t="s">
        <v>67</v>
      </c>
      <c r="B22" s="95">
        <v>17</v>
      </c>
      <c r="C22" s="95" t="s">
        <v>10</v>
      </c>
      <c r="D22" s="95" t="s">
        <v>64</v>
      </c>
      <c r="E22" s="95" t="s">
        <v>70</v>
      </c>
      <c r="F22" s="95" t="s">
        <v>47</v>
      </c>
      <c r="G22" s="95" t="s">
        <v>64</v>
      </c>
      <c r="H22" s="107" t="s">
        <v>34</v>
      </c>
      <c r="I22" s="97"/>
      <c r="J22" s="11">
        <f t="shared" si="2"/>
        <v>101.5</v>
      </c>
      <c r="K22" s="11">
        <f t="shared" si="2"/>
        <v>106.6</v>
      </c>
      <c r="L22" s="11">
        <f t="shared" si="2"/>
        <v>109.5</v>
      </c>
    </row>
    <row r="23" spans="1:12" ht="36">
      <c r="A23" s="10" t="s">
        <v>186</v>
      </c>
      <c r="B23" s="95">
        <v>17</v>
      </c>
      <c r="C23" s="95" t="s">
        <v>10</v>
      </c>
      <c r="D23" s="95" t="s">
        <v>64</v>
      </c>
      <c r="E23" s="95" t="s">
        <v>70</v>
      </c>
      <c r="F23" s="95" t="s">
        <v>47</v>
      </c>
      <c r="G23" s="95" t="s">
        <v>64</v>
      </c>
      <c r="H23" s="107" t="s">
        <v>34</v>
      </c>
      <c r="I23" s="107" t="s">
        <v>205</v>
      </c>
      <c r="J23" s="11">
        <f>SUM('Приложение 3'!I46)</f>
        <v>101.5</v>
      </c>
      <c r="K23" s="11">
        <f>SUM('Приложение 3'!J46)</f>
        <v>106.6</v>
      </c>
      <c r="L23" s="11">
        <f>SUM('Приложение 3'!K46)</f>
        <v>109.5</v>
      </c>
    </row>
    <row r="24" spans="1:12" ht="36">
      <c r="A24" s="7" t="s">
        <v>39</v>
      </c>
      <c r="B24" s="95">
        <v>17</v>
      </c>
      <c r="C24" s="95" t="s">
        <v>10</v>
      </c>
      <c r="D24" s="95" t="s">
        <v>64</v>
      </c>
      <c r="E24" s="95" t="s">
        <v>70</v>
      </c>
      <c r="F24" s="95" t="s">
        <v>36</v>
      </c>
      <c r="G24" s="95"/>
      <c r="H24" s="95"/>
      <c r="I24" s="95"/>
      <c r="J24" s="11">
        <f t="shared" ref="J24:L27" si="3">SUM(J25)</f>
        <v>7.8</v>
      </c>
      <c r="K24" s="11">
        <f t="shared" si="3"/>
        <v>7.8</v>
      </c>
      <c r="L24" s="11">
        <f t="shared" si="3"/>
        <v>9.1999999999999993</v>
      </c>
    </row>
    <row r="25" spans="1:12" ht="36">
      <c r="A25" s="7" t="s">
        <v>40</v>
      </c>
      <c r="B25" s="95">
        <v>17</v>
      </c>
      <c r="C25" s="95" t="s">
        <v>10</v>
      </c>
      <c r="D25" s="95" t="s">
        <v>64</v>
      </c>
      <c r="E25" s="95" t="s">
        <v>70</v>
      </c>
      <c r="F25" s="95" t="s">
        <v>37</v>
      </c>
      <c r="G25" s="97"/>
      <c r="H25" s="97"/>
      <c r="I25" s="97"/>
      <c r="J25" s="11">
        <f t="shared" si="3"/>
        <v>7.8</v>
      </c>
      <c r="K25" s="11">
        <f t="shared" si="3"/>
        <v>7.8</v>
      </c>
      <c r="L25" s="11">
        <f t="shared" si="3"/>
        <v>9.1999999999999993</v>
      </c>
    </row>
    <row r="26" spans="1:12">
      <c r="A26" s="7" t="s">
        <v>66</v>
      </c>
      <c r="B26" s="95">
        <v>17</v>
      </c>
      <c r="C26" s="95" t="s">
        <v>10</v>
      </c>
      <c r="D26" s="95" t="s">
        <v>64</v>
      </c>
      <c r="E26" s="95" t="s">
        <v>70</v>
      </c>
      <c r="F26" s="95" t="s">
        <v>37</v>
      </c>
      <c r="G26" s="95" t="s">
        <v>64</v>
      </c>
      <c r="H26" s="95"/>
      <c r="I26" s="95"/>
      <c r="J26" s="11">
        <f t="shared" si="3"/>
        <v>7.8</v>
      </c>
      <c r="K26" s="11">
        <f t="shared" si="3"/>
        <v>7.8</v>
      </c>
      <c r="L26" s="11">
        <f t="shared" si="3"/>
        <v>9.1999999999999993</v>
      </c>
    </row>
    <row r="27" spans="1:12" ht="24">
      <c r="A27" s="10" t="s">
        <v>67</v>
      </c>
      <c r="B27" s="95">
        <v>17</v>
      </c>
      <c r="C27" s="95" t="s">
        <v>10</v>
      </c>
      <c r="D27" s="95" t="s">
        <v>64</v>
      </c>
      <c r="E27" s="95" t="s">
        <v>70</v>
      </c>
      <c r="F27" s="95" t="s">
        <v>37</v>
      </c>
      <c r="G27" s="95" t="s">
        <v>64</v>
      </c>
      <c r="H27" s="95" t="s">
        <v>34</v>
      </c>
      <c r="I27" s="95"/>
      <c r="J27" s="11">
        <f t="shared" si="3"/>
        <v>7.8</v>
      </c>
      <c r="K27" s="11">
        <f t="shared" si="3"/>
        <v>7.8</v>
      </c>
      <c r="L27" s="11">
        <f t="shared" si="3"/>
        <v>9.1999999999999993</v>
      </c>
    </row>
    <row r="28" spans="1:12" ht="36">
      <c r="A28" s="10" t="s">
        <v>186</v>
      </c>
      <c r="B28" s="95">
        <v>17</v>
      </c>
      <c r="C28" s="95" t="s">
        <v>10</v>
      </c>
      <c r="D28" s="95" t="s">
        <v>64</v>
      </c>
      <c r="E28" s="95" t="s">
        <v>70</v>
      </c>
      <c r="F28" s="95" t="s">
        <v>37</v>
      </c>
      <c r="G28" s="95" t="s">
        <v>64</v>
      </c>
      <c r="H28" s="95" t="s">
        <v>34</v>
      </c>
      <c r="I28" s="95" t="s">
        <v>205</v>
      </c>
      <c r="J28" s="11">
        <f>SUM('Приложение 3'!I48)</f>
        <v>7.8</v>
      </c>
      <c r="K28" s="11">
        <f>SUM('Приложение 3'!J48)</f>
        <v>7.8</v>
      </c>
      <c r="L28" s="11">
        <f>SUM('Приложение 3'!K48)</f>
        <v>9.1999999999999993</v>
      </c>
    </row>
    <row r="29" spans="1:12" ht="72">
      <c r="A29" s="6" t="s">
        <v>219</v>
      </c>
      <c r="B29" s="94" t="s">
        <v>103</v>
      </c>
      <c r="C29" s="94" t="s">
        <v>9</v>
      </c>
      <c r="D29" s="94"/>
      <c r="E29" s="94"/>
      <c r="F29" s="94"/>
      <c r="G29" s="94"/>
      <c r="H29" s="94"/>
      <c r="I29" s="94"/>
      <c r="J29" s="8">
        <f t="shared" ref="J29:L35" si="4">SUM(J30)</f>
        <v>0.3</v>
      </c>
      <c r="K29" s="8">
        <f t="shared" si="4"/>
        <v>0.3</v>
      </c>
      <c r="L29" s="8">
        <f t="shared" si="4"/>
        <v>0.4</v>
      </c>
    </row>
    <row r="30" spans="1:12" ht="96">
      <c r="A30" s="7" t="s">
        <v>33</v>
      </c>
      <c r="B30" s="95" t="s">
        <v>103</v>
      </c>
      <c r="C30" s="95" t="s">
        <v>9</v>
      </c>
      <c r="D30" s="95" t="s">
        <v>34</v>
      </c>
      <c r="E30" s="95"/>
      <c r="F30" s="95"/>
      <c r="G30" s="95"/>
      <c r="H30" s="95"/>
      <c r="I30" s="95"/>
      <c r="J30" s="11">
        <f t="shared" si="4"/>
        <v>0.3</v>
      </c>
      <c r="K30" s="11">
        <f t="shared" si="4"/>
        <v>0.3</v>
      </c>
      <c r="L30" s="11">
        <f t="shared" si="4"/>
        <v>0.4</v>
      </c>
    </row>
    <row r="31" spans="1:12" ht="108">
      <c r="A31" s="7" t="s">
        <v>38</v>
      </c>
      <c r="B31" s="95" t="s">
        <v>103</v>
      </c>
      <c r="C31" s="95" t="s">
        <v>9</v>
      </c>
      <c r="D31" s="95" t="s">
        <v>34</v>
      </c>
      <c r="E31" s="95" t="s">
        <v>35</v>
      </c>
      <c r="F31" s="95"/>
      <c r="G31" s="97"/>
      <c r="H31" s="97"/>
      <c r="I31" s="97"/>
      <c r="J31" s="11">
        <f t="shared" si="4"/>
        <v>0.3</v>
      </c>
      <c r="K31" s="11">
        <f t="shared" si="4"/>
        <v>0.3</v>
      </c>
      <c r="L31" s="11">
        <f t="shared" si="4"/>
        <v>0.4</v>
      </c>
    </row>
    <row r="32" spans="1:12" ht="36">
      <c r="A32" s="7" t="s">
        <v>39</v>
      </c>
      <c r="B32" s="95" t="s">
        <v>103</v>
      </c>
      <c r="C32" s="95" t="s">
        <v>9</v>
      </c>
      <c r="D32" s="95" t="s">
        <v>34</v>
      </c>
      <c r="E32" s="95" t="s">
        <v>35</v>
      </c>
      <c r="F32" s="95" t="s">
        <v>36</v>
      </c>
      <c r="G32" s="97"/>
      <c r="H32" s="97"/>
      <c r="I32" s="97"/>
      <c r="J32" s="11">
        <f t="shared" si="4"/>
        <v>0.3</v>
      </c>
      <c r="K32" s="11">
        <f t="shared" si="4"/>
        <v>0.3</v>
      </c>
      <c r="L32" s="11">
        <f t="shared" si="4"/>
        <v>0.4</v>
      </c>
    </row>
    <row r="33" spans="1:12" ht="36">
      <c r="A33" s="10" t="s">
        <v>40</v>
      </c>
      <c r="B33" s="95" t="s">
        <v>103</v>
      </c>
      <c r="C33" s="95" t="s">
        <v>9</v>
      </c>
      <c r="D33" s="95" t="s">
        <v>34</v>
      </c>
      <c r="E33" s="95" t="s">
        <v>35</v>
      </c>
      <c r="F33" s="95" t="s">
        <v>37</v>
      </c>
      <c r="G33" s="95"/>
      <c r="H33" s="97"/>
      <c r="I33" s="97"/>
      <c r="J33" s="11">
        <f t="shared" si="4"/>
        <v>0.3</v>
      </c>
      <c r="K33" s="11">
        <f t="shared" si="4"/>
        <v>0.3</v>
      </c>
      <c r="L33" s="11">
        <f t="shared" si="4"/>
        <v>0.4</v>
      </c>
    </row>
    <row r="34" spans="1:12">
      <c r="A34" s="10" t="s">
        <v>29</v>
      </c>
      <c r="B34" s="95" t="s">
        <v>103</v>
      </c>
      <c r="C34" s="95" t="s">
        <v>9</v>
      </c>
      <c r="D34" s="95" t="s">
        <v>34</v>
      </c>
      <c r="E34" s="95" t="s">
        <v>35</v>
      </c>
      <c r="F34" s="95" t="s">
        <v>37</v>
      </c>
      <c r="G34" s="95" t="s">
        <v>30</v>
      </c>
      <c r="H34" s="95"/>
      <c r="I34" s="97"/>
      <c r="J34" s="11">
        <f t="shared" si="4"/>
        <v>0.3</v>
      </c>
      <c r="K34" s="11">
        <f t="shared" si="4"/>
        <v>0.3</v>
      </c>
      <c r="L34" s="11">
        <f t="shared" si="4"/>
        <v>0.4</v>
      </c>
    </row>
    <row r="35" spans="1:12" ht="63" customHeight="1">
      <c r="A35" s="7" t="s">
        <v>31</v>
      </c>
      <c r="B35" s="95" t="s">
        <v>103</v>
      </c>
      <c r="C35" s="95" t="s">
        <v>9</v>
      </c>
      <c r="D35" s="95" t="s">
        <v>34</v>
      </c>
      <c r="E35" s="95" t="s">
        <v>35</v>
      </c>
      <c r="F35" s="95" t="s">
        <v>37</v>
      </c>
      <c r="G35" s="95" t="s">
        <v>30</v>
      </c>
      <c r="H35" s="95" t="s">
        <v>32</v>
      </c>
      <c r="I35" s="95"/>
      <c r="J35" s="11">
        <f t="shared" si="4"/>
        <v>0.3</v>
      </c>
      <c r="K35" s="11">
        <f t="shared" si="4"/>
        <v>0.3</v>
      </c>
      <c r="L35" s="11">
        <f t="shared" si="4"/>
        <v>0.4</v>
      </c>
    </row>
    <row r="36" spans="1:12" ht="36">
      <c r="A36" s="7" t="s">
        <v>186</v>
      </c>
      <c r="B36" s="95" t="s">
        <v>103</v>
      </c>
      <c r="C36" s="95" t="s">
        <v>9</v>
      </c>
      <c r="D36" s="95" t="s">
        <v>34</v>
      </c>
      <c r="E36" s="95" t="s">
        <v>35</v>
      </c>
      <c r="F36" s="95" t="s">
        <v>37</v>
      </c>
      <c r="G36" s="95" t="s">
        <v>30</v>
      </c>
      <c r="H36" s="95" t="s">
        <v>32</v>
      </c>
      <c r="I36" s="95" t="s">
        <v>205</v>
      </c>
      <c r="J36" s="11">
        <f>SUM('Приложение 3'!I14)</f>
        <v>0.3</v>
      </c>
      <c r="K36" s="11">
        <f>SUM('Приложение 3'!J14)</f>
        <v>0.3</v>
      </c>
      <c r="L36" s="11">
        <f>SUM('Приложение 3'!K14)</f>
        <v>0.4</v>
      </c>
    </row>
    <row r="37" spans="1:12" ht="12.75" customHeight="1">
      <c r="A37" s="10" t="s">
        <v>82</v>
      </c>
      <c r="B37" s="95" t="s">
        <v>57</v>
      </c>
      <c r="C37" s="95" t="s">
        <v>8</v>
      </c>
      <c r="D37" s="95" t="s">
        <v>43</v>
      </c>
      <c r="E37" s="95" t="s">
        <v>80</v>
      </c>
      <c r="F37" s="95"/>
      <c r="G37" s="95"/>
      <c r="H37" s="97"/>
      <c r="I37" s="95"/>
      <c r="J37" s="11">
        <f t="shared" ref="J37:L41" si="5">SUM(J38)</f>
        <v>51.6</v>
      </c>
      <c r="K37" s="11">
        <f t="shared" si="5"/>
        <v>53.5</v>
      </c>
      <c r="L37" s="11">
        <f t="shared" si="5"/>
        <v>3.5</v>
      </c>
    </row>
    <row r="38" spans="1:12" ht="36">
      <c r="A38" s="10" t="s">
        <v>39</v>
      </c>
      <c r="B38" s="95" t="s">
        <v>57</v>
      </c>
      <c r="C38" s="95" t="s">
        <v>8</v>
      </c>
      <c r="D38" s="95" t="s">
        <v>43</v>
      </c>
      <c r="E38" s="95" t="s">
        <v>80</v>
      </c>
      <c r="F38" s="95" t="s">
        <v>36</v>
      </c>
      <c r="G38" s="95"/>
      <c r="H38" s="95"/>
      <c r="I38" s="95"/>
      <c r="J38" s="11">
        <f t="shared" si="5"/>
        <v>51.6</v>
      </c>
      <c r="K38" s="11">
        <f t="shared" si="5"/>
        <v>53.5</v>
      </c>
      <c r="L38" s="11">
        <f t="shared" si="5"/>
        <v>3.5</v>
      </c>
    </row>
    <row r="39" spans="1:12" ht="36">
      <c r="A39" s="7" t="s">
        <v>40</v>
      </c>
      <c r="B39" s="95" t="s">
        <v>57</v>
      </c>
      <c r="C39" s="95" t="s">
        <v>8</v>
      </c>
      <c r="D39" s="95" t="s">
        <v>43</v>
      </c>
      <c r="E39" s="95" t="s">
        <v>80</v>
      </c>
      <c r="F39" s="95" t="s">
        <v>37</v>
      </c>
      <c r="G39" s="95"/>
      <c r="H39" s="95"/>
      <c r="I39" s="95"/>
      <c r="J39" s="11">
        <f t="shared" si="5"/>
        <v>51.6</v>
      </c>
      <c r="K39" s="11">
        <f t="shared" si="5"/>
        <v>53.5</v>
      </c>
      <c r="L39" s="11">
        <f t="shared" si="5"/>
        <v>3.5</v>
      </c>
    </row>
    <row r="40" spans="1:12">
      <c r="A40" s="7" t="s">
        <v>76</v>
      </c>
      <c r="B40" s="95" t="s">
        <v>57</v>
      </c>
      <c r="C40" s="95" t="s">
        <v>8</v>
      </c>
      <c r="D40" s="95" t="s">
        <v>43</v>
      </c>
      <c r="E40" s="95" t="s">
        <v>80</v>
      </c>
      <c r="F40" s="95" t="s">
        <v>37</v>
      </c>
      <c r="G40" s="97" t="s">
        <v>77</v>
      </c>
      <c r="H40" s="97"/>
      <c r="I40" s="95"/>
      <c r="J40" s="11">
        <f t="shared" si="5"/>
        <v>51.6</v>
      </c>
      <c r="K40" s="11">
        <f t="shared" si="5"/>
        <v>53.5</v>
      </c>
      <c r="L40" s="11">
        <f t="shared" si="5"/>
        <v>3.5</v>
      </c>
    </row>
    <row r="41" spans="1:12">
      <c r="A41" s="7" t="s">
        <v>78</v>
      </c>
      <c r="B41" s="95" t="s">
        <v>57</v>
      </c>
      <c r="C41" s="95" t="s">
        <v>8</v>
      </c>
      <c r="D41" s="95" t="s">
        <v>43</v>
      </c>
      <c r="E41" s="95" t="s">
        <v>80</v>
      </c>
      <c r="F41" s="95" t="s">
        <v>37</v>
      </c>
      <c r="G41" s="95" t="s">
        <v>77</v>
      </c>
      <c r="H41" s="97" t="s">
        <v>34</v>
      </c>
      <c r="I41" s="95"/>
      <c r="J41" s="11">
        <f t="shared" si="5"/>
        <v>51.6</v>
      </c>
      <c r="K41" s="11">
        <f t="shared" si="5"/>
        <v>53.5</v>
      </c>
      <c r="L41" s="11">
        <f t="shared" si="5"/>
        <v>3.5</v>
      </c>
    </row>
    <row r="42" spans="1:12" ht="36">
      <c r="A42" s="7" t="s">
        <v>186</v>
      </c>
      <c r="B42" s="95" t="s">
        <v>57</v>
      </c>
      <c r="C42" s="95" t="s">
        <v>8</v>
      </c>
      <c r="D42" s="95" t="s">
        <v>43</v>
      </c>
      <c r="E42" s="95" t="s">
        <v>80</v>
      </c>
      <c r="F42" s="95" t="s">
        <v>37</v>
      </c>
      <c r="G42" s="95" t="s">
        <v>77</v>
      </c>
      <c r="H42" s="95" t="s">
        <v>34</v>
      </c>
      <c r="I42" s="95" t="s">
        <v>205</v>
      </c>
      <c r="J42" s="11">
        <f>SUM('Приложение 3'!I63)</f>
        <v>51.6</v>
      </c>
      <c r="K42" s="11">
        <f>SUM('Приложение 3'!J63)</f>
        <v>53.5</v>
      </c>
      <c r="L42" s="11">
        <f>SUM('Приложение 3'!K63)</f>
        <v>3.5</v>
      </c>
    </row>
    <row r="43" spans="1:12">
      <c r="A43" s="7" t="s">
        <v>212</v>
      </c>
      <c r="B43" s="95" t="s">
        <v>57</v>
      </c>
      <c r="C43" s="95" t="s">
        <v>8</v>
      </c>
      <c r="D43" s="95" t="s">
        <v>43</v>
      </c>
      <c r="E43" s="95" t="s">
        <v>210</v>
      </c>
      <c r="F43" s="95" t="s">
        <v>37</v>
      </c>
      <c r="G43" s="95" t="s">
        <v>77</v>
      </c>
      <c r="H43" s="95" t="s">
        <v>34</v>
      </c>
      <c r="I43" s="95" t="s">
        <v>205</v>
      </c>
      <c r="J43" s="11">
        <v>810</v>
      </c>
      <c r="K43" s="11"/>
      <c r="L43" s="11"/>
    </row>
    <row r="44" spans="1:12" ht="47.25" customHeight="1">
      <c r="A44" s="6" t="s">
        <v>187</v>
      </c>
      <c r="B44" s="94" t="s">
        <v>41</v>
      </c>
      <c r="C44" s="94"/>
      <c r="D44" s="94"/>
      <c r="E44" s="94"/>
      <c r="F44" s="94"/>
      <c r="G44" s="94"/>
      <c r="H44" s="94"/>
      <c r="I44" s="94"/>
      <c r="J44" s="8">
        <v>1262.0999999999999</v>
      </c>
      <c r="K44" s="8">
        <v>848.4</v>
      </c>
      <c r="L44" s="8">
        <v>756.2</v>
      </c>
    </row>
    <row r="45" spans="1:12">
      <c r="A45" s="7" t="s">
        <v>188</v>
      </c>
      <c r="B45" s="95" t="s">
        <v>41</v>
      </c>
      <c r="C45" s="95" t="s">
        <v>8</v>
      </c>
      <c r="D45" s="95" t="s">
        <v>43</v>
      </c>
      <c r="E45" s="95"/>
      <c r="F45" s="95"/>
      <c r="G45" s="97"/>
      <c r="H45" s="97"/>
      <c r="I45" s="97"/>
      <c r="J45" s="11">
        <v>418.3</v>
      </c>
      <c r="K45" s="11">
        <f t="shared" ref="J45:L50" si="6">SUM(K46)</f>
        <v>344.5</v>
      </c>
      <c r="L45" s="11">
        <f t="shared" si="6"/>
        <v>344.5</v>
      </c>
    </row>
    <row r="46" spans="1:12" ht="60">
      <c r="A46" s="100" t="s">
        <v>189</v>
      </c>
      <c r="B46" s="95" t="s">
        <v>41</v>
      </c>
      <c r="C46" s="95" t="s">
        <v>8</v>
      </c>
      <c r="D46" s="95" t="s">
        <v>43</v>
      </c>
      <c r="E46" s="95" t="s">
        <v>178</v>
      </c>
      <c r="F46" s="95"/>
      <c r="G46" s="95"/>
      <c r="H46" s="95"/>
      <c r="I46" s="95"/>
      <c r="J46" s="11">
        <f t="shared" si="6"/>
        <v>156.5</v>
      </c>
      <c r="K46" s="11">
        <f t="shared" si="6"/>
        <v>344.5</v>
      </c>
      <c r="L46" s="11">
        <f t="shared" si="6"/>
        <v>344.5</v>
      </c>
    </row>
    <row r="47" spans="1:12" ht="72">
      <c r="A47" s="7" t="s">
        <v>44</v>
      </c>
      <c r="B47" s="95" t="s">
        <v>41</v>
      </c>
      <c r="C47" s="95" t="s">
        <v>8</v>
      </c>
      <c r="D47" s="95" t="s">
        <v>43</v>
      </c>
      <c r="E47" s="95" t="s">
        <v>178</v>
      </c>
      <c r="F47" s="95" t="s">
        <v>46</v>
      </c>
      <c r="G47" s="97"/>
      <c r="H47" s="97"/>
      <c r="I47" s="97"/>
      <c r="J47" s="11">
        <f t="shared" si="6"/>
        <v>156.5</v>
      </c>
      <c r="K47" s="11">
        <f t="shared" si="6"/>
        <v>344.5</v>
      </c>
      <c r="L47" s="11">
        <f t="shared" si="6"/>
        <v>344.5</v>
      </c>
    </row>
    <row r="48" spans="1:12" ht="36">
      <c r="A48" s="7" t="s">
        <v>45</v>
      </c>
      <c r="B48" s="95" t="s">
        <v>41</v>
      </c>
      <c r="C48" s="95" t="s">
        <v>8</v>
      </c>
      <c r="D48" s="95" t="s">
        <v>43</v>
      </c>
      <c r="E48" s="95" t="s">
        <v>178</v>
      </c>
      <c r="F48" s="95" t="s">
        <v>47</v>
      </c>
      <c r="G48" s="97"/>
      <c r="H48" s="97"/>
      <c r="I48" s="97"/>
      <c r="J48" s="11">
        <f t="shared" si="6"/>
        <v>156.5</v>
      </c>
      <c r="K48" s="11">
        <f t="shared" si="6"/>
        <v>344.5</v>
      </c>
      <c r="L48" s="11">
        <f t="shared" si="6"/>
        <v>344.5</v>
      </c>
    </row>
    <row r="49" spans="1:12">
      <c r="A49" s="10" t="s">
        <v>29</v>
      </c>
      <c r="B49" s="95" t="s">
        <v>41</v>
      </c>
      <c r="C49" s="95" t="s">
        <v>8</v>
      </c>
      <c r="D49" s="95" t="s">
        <v>43</v>
      </c>
      <c r="E49" s="95" t="s">
        <v>178</v>
      </c>
      <c r="F49" s="95" t="s">
        <v>47</v>
      </c>
      <c r="G49" s="95" t="s">
        <v>30</v>
      </c>
      <c r="H49" s="97"/>
      <c r="I49" s="97"/>
      <c r="J49" s="11">
        <f t="shared" si="6"/>
        <v>156.5</v>
      </c>
      <c r="K49" s="11">
        <f t="shared" si="6"/>
        <v>344.5</v>
      </c>
      <c r="L49" s="11">
        <f t="shared" si="6"/>
        <v>344.5</v>
      </c>
    </row>
    <row r="50" spans="1:12" ht="60.75" customHeight="1">
      <c r="A50" s="10" t="s">
        <v>31</v>
      </c>
      <c r="B50" s="95" t="s">
        <v>41</v>
      </c>
      <c r="C50" s="95" t="s">
        <v>8</v>
      </c>
      <c r="D50" s="95" t="s">
        <v>43</v>
      </c>
      <c r="E50" s="95" t="s">
        <v>178</v>
      </c>
      <c r="F50" s="95" t="s">
        <v>47</v>
      </c>
      <c r="G50" s="95" t="s">
        <v>30</v>
      </c>
      <c r="H50" s="95" t="s">
        <v>64</v>
      </c>
      <c r="I50" s="97"/>
      <c r="J50" s="11">
        <f t="shared" si="6"/>
        <v>156.5</v>
      </c>
      <c r="K50" s="11">
        <f t="shared" si="6"/>
        <v>344.5</v>
      </c>
      <c r="L50" s="11">
        <f t="shared" si="6"/>
        <v>344.5</v>
      </c>
    </row>
    <row r="51" spans="1:12" ht="36">
      <c r="A51" s="7" t="s">
        <v>186</v>
      </c>
      <c r="B51" s="95" t="s">
        <v>41</v>
      </c>
      <c r="C51" s="95" t="s">
        <v>8</v>
      </c>
      <c r="D51" s="95" t="s">
        <v>43</v>
      </c>
      <c r="E51" s="95" t="s">
        <v>178</v>
      </c>
      <c r="F51" s="95" t="s">
        <v>47</v>
      </c>
      <c r="G51" s="95" t="s">
        <v>30</v>
      </c>
      <c r="H51" s="95" t="s">
        <v>64</v>
      </c>
      <c r="I51" s="95" t="s">
        <v>205</v>
      </c>
      <c r="J51" s="11">
        <f>SUM('Приложение 3'!I19)</f>
        <v>156.5</v>
      </c>
      <c r="K51" s="11">
        <f>SUM('Приложение 3'!J19)</f>
        <v>344.5</v>
      </c>
      <c r="L51" s="11">
        <f>SUM('Приложение 3'!K19)</f>
        <v>344.5</v>
      </c>
    </row>
    <row r="52" spans="1:12" ht="24">
      <c r="A52" s="7" t="s">
        <v>211</v>
      </c>
      <c r="B52" s="95" t="s">
        <v>41</v>
      </c>
      <c r="C52" s="95" t="s">
        <v>8</v>
      </c>
      <c r="D52" s="95" t="s">
        <v>43</v>
      </c>
      <c r="E52" s="95" t="s">
        <v>208</v>
      </c>
      <c r="F52" s="95" t="s">
        <v>47</v>
      </c>
      <c r="G52" s="95" t="s">
        <v>30</v>
      </c>
      <c r="H52" s="95" t="s">
        <v>64</v>
      </c>
      <c r="I52" s="95" t="s">
        <v>205</v>
      </c>
      <c r="J52" s="11">
        <v>261.8</v>
      </c>
      <c r="K52" s="11"/>
      <c r="L52" s="11"/>
    </row>
    <row r="53" spans="1:12" ht="48">
      <c r="A53" s="7" t="s">
        <v>190</v>
      </c>
      <c r="B53" s="95" t="s">
        <v>41</v>
      </c>
      <c r="C53" s="95" t="s">
        <v>9</v>
      </c>
      <c r="D53" s="95" t="s">
        <v>43</v>
      </c>
      <c r="E53" s="95"/>
      <c r="F53" s="95"/>
      <c r="G53" s="97"/>
      <c r="H53" s="97"/>
      <c r="I53" s="97"/>
      <c r="J53" s="11">
        <v>843.8</v>
      </c>
      <c r="K53" s="11">
        <v>503.9</v>
      </c>
      <c r="L53" s="11">
        <v>411.7</v>
      </c>
    </row>
    <row r="54" spans="1:12" ht="36">
      <c r="A54" s="7" t="s">
        <v>160</v>
      </c>
      <c r="B54" s="95" t="s">
        <v>41</v>
      </c>
      <c r="C54" s="95" t="s">
        <v>9</v>
      </c>
      <c r="D54" s="95" t="s">
        <v>43</v>
      </c>
      <c r="E54" s="95" t="s">
        <v>48</v>
      </c>
      <c r="F54" s="95"/>
      <c r="G54" s="97"/>
      <c r="H54" s="97"/>
      <c r="I54" s="97"/>
      <c r="J54" s="11">
        <f t="shared" ref="J54:L58" si="7">SUM(J55)</f>
        <v>271</v>
      </c>
      <c r="K54" s="11">
        <f t="shared" si="7"/>
        <v>369.5</v>
      </c>
      <c r="L54" s="11">
        <f t="shared" si="7"/>
        <v>369.5</v>
      </c>
    </row>
    <row r="55" spans="1:12" ht="72">
      <c r="A55" s="7" t="s">
        <v>44</v>
      </c>
      <c r="B55" s="95" t="s">
        <v>41</v>
      </c>
      <c r="C55" s="95" t="s">
        <v>9</v>
      </c>
      <c r="D55" s="95" t="s">
        <v>43</v>
      </c>
      <c r="E55" s="95" t="s">
        <v>48</v>
      </c>
      <c r="F55" s="95" t="s">
        <v>46</v>
      </c>
      <c r="G55" s="95"/>
      <c r="H55" s="95"/>
      <c r="I55" s="95"/>
      <c r="J55" s="11">
        <f t="shared" si="7"/>
        <v>271</v>
      </c>
      <c r="K55" s="11">
        <f t="shared" si="7"/>
        <v>369.5</v>
      </c>
      <c r="L55" s="11">
        <f t="shared" si="7"/>
        <v>369.5</v>
      </c>
    </row>
    <row r="56" spans="1:12" ht="36">
      <c r="A56" s="7" t="s">
        <v>45</v>
      </c>
      <c r="B56" s="95" t="s">
        <v>41</v>
      </c>
      <c r="C56" s="95" t="s">
        <v>9</v>
      </c>
      <c r="D56" s="95" t="s">
        <v>43</v>
      </c>
      <c r="E56" s="95" t="s">
        <v>48</v>
      </c>
      <c r="F56" s="95" t="s">
        <v>47</v>
      </c>
      <c r="G56" s="97"/>
      <c r="H56" s="97"/>
      <c r="I56" s="97"/>
      <c r="J56" s="11">
        <f t="shared" si="7"/>
        <v>271</v>
      </c>
      <c r="K56" s="11">
        <f t="shared" si="7"/>
        <v>369.5</v>
      </c>
      <c r="L56" s="11">
        <f t="shared" si="7"/>
        <v>369.5</v>
      </c>
    </row>
    <row r="57" spans="1:12">
      <c r="A57" s="7" t="s">
        <v>29</v>
      </c>
      <c r="B57" s="95" t="s">
        <v>41</v>
      </c>
      <c r="C57" s="95" t="s">
        <v>9</v>
      </c>
      <c r="D57" s="95" t="s">
        <v>43</v>
      </c>
      <c r="E57" s="95" t="s">
        <v>48</v>
      </c>
      <c r="F57" s="95" t="s">
        <v>47</v>
      </c>
      <c r="G57" s="95" t="s">
        <v>30</v>
      </c>
      <c r="H57" s="97"/>
      <c r="I57" s="97"/>
      <c r="J57" s="11">
        <f t="shared" si="7"/>
        <v>271</v>
      </c>
      <c r="K57" s="11">
        <f t="shared" si="7"/>
        <v>369.5</v>
      </c>
      <c r="L57" s="11">
        <f t="shared" si="7"/>
        <v>369.5</v>
      </c>
    </row>
    <row r="58" spans="1:12" ht="59.25" customHeight="1">
      <c r="A58" s="10" t="s">
        <v>31</v>
      </c>
      <c r="B58" s="95" t="s">
        <v>41</v>
      </c>
      <c r="C58" s="95" t="s">
        <v>9</v>
      </c>
      <c r="D58" s="95" t="s">
        <v>43</v>
      </c>
      <c r="E58" s="95" t="s">
        <v>48</v>
      </c>
      <c r="F58" s="95" t="s">
        <v>47</v>
      </c>
      <c r="G58" s="95" t="s">
        <v>30</v>
      </c>
      <c r="H58" s="95" t="s">
        <v>32</v>
      </c>
      <c r="I58" s="97"/>
      <c r="J58" s="11">
        <f t="shared" si="7"/>
        <v>271</v>
      </c>
      <c r="K58" s="11">
        <f t="shared" si="7"/>
        <v>369.5</v>
      </c>
      <c r="L58" s="11">
        <f t="shared" si="7"/>
        <v>369.5</v>
      </c>
    </row>
    <row r="59" spans="1:12" ht="36">
      <c r="A59" s="10" t="s">
        <v>186</v>
      </c>
      <c r="B59" s="95" t="s">
        <v>41</v>
      </c>
      <c r="C59" s="95" t="s">
        <v>9</v>
      </c>
      <c r="D59" s="95" t="s">
        <v>43</v>
      </c>
      <c r="E59" s="95" t="s">
        <v>48</v>
      </c>
      <c r="F59" s="95" t="s">
        <v>47</v>
      </c>
      <c r="G59" s="95" t="s">
        <v>30</v>
      </c>
      <c r="H59" s="95" t="s">
        <v>32</v>
      </c>
      <c r="I59" s="95" t="s">
        <v>205</v>
      </c>
      <c r="J59" s="11">
        <f>SUM('Приложение 3'!I24)</f>
        <v>271</v>
      </c>
      <c r="K59" s="11">
        <f>SUM('Приложение 3'!J24)</f>
        <v>369.5</v>
      </c>
      <c r="L59" s="11">
        <f>SUM('Приложение 3'!K24)</f>
        <v>369.5</v>
      </c>
    </row>
    <row r="60" spans="1:12" ht="24">
      <c r="A60" s="10" t="s">
        <v>211</v>
      </c>
      <c r="B60" s="95" t="s">
        <v>41</v>
      </c>
      <c r="C60" s="95" t="s">
        <v>9</v>
      </c>
      <c r="D60" s="95" t="s">
        <v>43</v>
      </c>
      <c r="E60" s="95" t="s">
        <v>208</v>
      </c>
      <c r="F60" s="95" t="s">
        <v>47</v>
      </c>
      <c r="G60" s="95" t="s">
        <v>30</v>
      </c>
      <c r="H60" s="95" t="s">
        <v>32</v>
      </c>
      <c r="I60" s="95" t="s">
        <v>205</v>
      </c>
      <c r="J60" s="11">
        <v>158.69999999999999</v>
      </c>
      <c r="K60" s="11"/>
      <c r="L60" s="11"/>
    </row>
    <row r="61" spans="1:12" ht="36">
      <c r="A61" s="7" t="s">
        <v>39</v>
      </c>
      <c r="B61" s="95" t="s">
        <v>41</v>
      </c>
      <c r="C61" s="95" t="s">
        <v>9</v>
      </c>
      <c r="D61" s="95" t="s">
        <v>43</v>
      </c>
      <c r="E61" s="95" t="s">
        <v>49</v>
      </c>
      <c r="F61" s="95" t="s">
        <v>36</v>
      </c>
      <c r="G61" s="95"/>
      <c r="H61" s="95"/>
      <c r="I61" s="95"/>
      <c r="J61" s="11">
        <f t="shared" ref="J61:L64" si="8">SUM(J62)</f>
        <v>376.5</v>
      </c>
      <c r="K61" s="11">
        <f t="shared" si="8"/>
        <v>109.4</v>
      </c>
      <c r="L61" s="11">
        <f t="shared" si="8"/>
        <v>41.2</v>
      </c>
    </row>
    <row r="62" spans="1:12" ht="36">
      <c r="A62" s="7" t="s">
        <v>40</v>
      </c>
      <c r="B62" s="95" t="s">
        <v>41</v>
      </c>
      <c r="C62" s="95" t="s">
        <v>9</v>
      </c>
      <c r="D62" s="95" t="s">
        <v>43</v>
      </c>
      <c r="E62" s="95" t="s">
        <v>49</v>
      </c>
      <c r="F62" s="95" t="s">
        <v>37</v>
      </c>
      <c r="G62" s="95"/>
      <c r="H62" s="95"/>
      <c r="I62" s="95"/>
      <c r="J62" s="11">
        <f t="shared" si="8"/>
        <v>376.5</v>
      </c>
      <c r="K62" s="11">
        <f t="shared" si="8"/>
        <v>109.4</v>
      </c>
      <c r="L62" s="11">
        <f t="shared" si="8"/>
        <v>41.2</v>
      </c>
    </row>
    <row r="63" spans="1:12">
      <c r="A63" s="7" t="s">
        <v>29</v>
      </c>
      <c r="B63" s="95" t="s">
        <v>41</v>
      </c>
      <c r="C63" s="95" t="s">
        <v>9</v>
      </c>
      <c r="D63" s="95" t="s">
        <v>43</v>
      </c>
      <c r="E63" s="95" t="s">
        <v>49</v>
      </c>
      <c r="F63" s="95" t="s">
        <v>37</v>
      </c>
      <c r="G63" s="95" t="s">
        <v>30</v>
      </c>
      <c r="H63" s="97"/>
      <c r="I63" s="97"/>
      <c r="J63" s="11">
        <f t="shared" si="8"/>
        <v>376.5</v>
      </c>
      <c r="K63" s="11">
        <f t="shared" si="8"/>
        <v>109.4</v>
      </c>
      <c r="L63" s="11">
        <f t="shared" si="8"/>
        <v>41.2</v>
      </c>
    </row>
    <row r="64" spans="1:12" ht="61.5" customHeight="1">
      <c r="A64" s="7" t="s">
        <v>31</v>
      </c>
      <c r="B64" s="95" t="s">
        <v>41</v>
      </c>
      <c r="C64" s="95" t="s">
        <v>9</v>
      </c>
      <c r="D64" s="95" t="s">
        <v>43</v>
      </c>
      <c r="E64" s="95" t="s">
        <v>49</v>
      </c>
      <c r="F64" s="95" t="s">
        <v>37</v>
      </c>
      <c r="G64" s="95" t="s">
        <v>30</v>
      </c>
      <c r="H64" s="95" t="s">
        <v>32</v>
      </c>
      <c r="I64" s="97"/>
      <c r="J64" s="11">
        <f t="shared" si="8"/>
        <v>376.5</v>
      </c>
      <c r="K64" s="11">
        <f t="shared" si="8"/>
        <v>109.4</v>
      </c>
      <c r="L64" s="11">
        <f t="shared" si="8"/>
        <v>41.2</v>
      </c>
    </row>
    <row r="65" spans="1:12" ht="36">
      <c r="A65" s="10" t="s">
        <v>186</v>
      </c>
      <c r="B65" s="95" t="s">
        <v>41</v>
      </c>
      <c r="C65" s="95" t="s">
        <v>9</v>
      </c>
      <c r="D65" s="95" t="s">
        <v>43</v>
      </c>
      <c r="E65" s="95" t="s">
        <v>49</v>
      </c>
      <c r="F65" s="95" t="s">
        <v>37</v>
      </c>
      <c r="G65" s="95" t="s">
        <v>30</v>
      </c>
      <c r="H65" s="95" t="s">
        <v>32</v>
      </c>
      <c r="I65" s="95" t="s">
        <v>205</v>
      </c>
      <c r="J65" s="11">
        <f>SUM('Приложение 3'!I27)</f>
        <v>376.5</v>
      </c>
      <c r="K65" s="11">
        <f>SUM('Приложение 3'!J27)</f>
        <v>109.4</v>
      </c>
      <c r="L65" s="11">
        <f>SUM('Приложение 3'!K27)</f>
        <v>41.2</v>
      </c>
    </row>
    <row r="66" spans="1:12" ht="36">
      <c r="A66" s="10" t="s">
        <v>204</v>
      </c>
      <c r="B66" s="95" t="s">
        <v>41</v>
      </c>
      <c r="C66" s="95" t="s">
        <v>9</v>
      </c>
      <c r="D66" s="95" t="s">
        <v>43</v>
      </c>
      <c r="E66" s="95" t="s">
        <v>49</v>
      </c>
      <c r="F66" s="95" t="s">
        <v>206</v>
      </c>
      <c r="G66" s="95"/>
      <c r="H66" s="95"/>
      <c r="I66" s="95"/>
      <c r="J66" s="11">
        <v>6.5</v>
      </c>
      <c r="K66" s="11"/>
      <c r="L66" s="11"/>
    </row>
    <row r="67" spans="1:12">
      <c r="A67" s="10" t="s">
        <v>50</v>
      </c>
      <c r="B67" s="95" t="s">
        <v>41</v>
      </c>
      <c r="C67" s="95" t="s">
        <v>9</v>
      </c>
      <c r="D67" s="95" t="s">
        <v>43</v>
      </c>
      <c r="E67" s="95" t="s">
        <v>49</v>
      </c>
      <c r="F67" s="95" t="s">
        <v>53</v>
      </c>
      <c r="G67" s="95"/>
      <c r="H67" s="95"/>
      <c r="I67" s="97"/>
      <c r="J67" s="11">
        <f t="shared" ref="J67:L70" si="9">SUM(J68)</f>
        <v>31.1</v>
      </c>
      <c r="K67" s="11">
        <f t="shared" si="9"/>
        <v>25</v>
      </c>
      <c r="L67" s="11">
        <f t="shared" si="9"/>
        <v>1</v>
      </c>
    </row>
    <row r="68" spans="1:12">
      <c r="A68" s="7" t="s">
        <v>51</v>
      </c>
      <c r="B68" s="95" t="s">
        <v>41</v>
      </c>
      <c r="C68" s="95" t="s">
        <v>9</v>
      </c>
      <c r="D68" s="95" t="s">
        <v>43</v>
      </c>
      <c r="E68" s="95" t="s">
        <v>49</v>
      </c>
      <c r="F68" s="95" t="s">
        <v>52</v>
      </c>
      <c r="G68" s="95"/>
      <c r="H68" s="95"/>
      <c r="I68" s="95"/>
      <c r="J68" s="11">
        <f t="shared" si="9"/>
        <v>31.1</v>
      </c>
      <c r="K68" s="11">
        <f t="shared" si="9"/>
        <v>25</v>
      </c>
      <c r="L68" s="11">
        <f t="shared" si="9"/>
        <v>1</v>
      </c>
    </row>
    <row r="69" spans="1:12">
      <c r="A69" s="7" t="s">
        <v>29</v>
      </c>
      <c r="B69" s="95" t="s">
        <v>41</v>
      </c>
      <c r="C69" s="95" t="s">
        <v>9</v>
      </c>
      <c r="D69" s="95" t="s">
        <v>43</v>
      </c>
      <c r="E69" s="95" t="s">
        <v>49</v>
      </c>
      <c r="F69" s="95" t="s">
        <v>52</v>
      </c>
      <c r="G69" s="95" t="s">
        <v>30</v>
      </c>
      <c r="H69" s="97"/>
      <c r="I69" s="97"/>
      <c r="J69" s="11">
        <f t="shared" si="9"/>
        <v>31.1</v>
      </c>
      <c r="K69" s="11">
        <f t="shared" si="9"/>
        <v>25</v>
      </c>
      <c r="L69" s="11">
        <f t="shared" si="9"/>
        <v>1</v>
      </c>
    </row>
    <row r="70" spans="1:12" ht="62.25" customHeight="1">
      <c r="A70" s="7" t="s">
        <v>31</v>
      </c>
      <c r="B70" s="95" t="s">
        <v>41</v>
      </c>
      <c r="C70" s="95" t="s">
        <v>9</v>
      </c>
      <c r="D70" s="95" t="s">
        <v>43</v>
      </c>
      <c r="E70" s="95" t="s">
        <v>49</v>
      </c>
      <c r="F70" s="95" t="s">
        <v>52</v>
      </c>
      <c r="G70" s="95" t="s">
        <v>30</v>
      </c>
      <c r="H70" s="95" t="s">
        <v>32</v>
      </c>
      <c r="I70" s="97"/>
      <c r="J70" s="11">
        <f t="shared" si="9"/>
        <v>31.1</v>
      </c>
      <c r="K70" s="11">
        <f t="shared" si="9"/>
        <v>25</v>
      </c>
      <c r="L70" s="11">
        <f t="shared" si="9"/>
        <v>1</v>
      </c>
    </row>
    <row r="71" spans="1:12" ht="36">
      <c r="A71" s="7" t="s">
        <v>186</v>
      </c>
      <c r="B71" s="95" t="s">
        <v>41</v>
      </c>
      <c r="C71" s="95" t="s">
        <v>9</v>
      </c>
      <c r="D71" s="95" t="s">
        <v>43</v>
      </c>
      <c r="E71" s="95" t="s">
        <v>49</v>
      </c>
      <c r="F71" s="95" t="s">
        <v>52</v>
      </c>
      <c r="G71" s="95" t="s">
        <v>30</v>
      </c>
      <c r="H71" s="95" t="s">
        <v>32</v>
      </c>
      <c r="I71" s="95" t="s">
        <v>205</v>
      </c>
      <c r="J71" s="11">
        <f>SUM('Приложение 3'!I30)</f>
        <v>31.1</v>
      </c>
      <c r="K71" s="11">
        <f>SUM('Приложение 3'!J30)</f>
        <v>25</v>
      </c>
      <c r="L71" s="11">
        <f>SUM('Приложение 3'!K30)</f>
        <v>1</v>
      </c>
    </row>
    <row r="72" spans="1:12">
      <c r="A72" s="7" t="s">
        <v>212</v>
      </c>
      <c r="B72" s="95" t="s">
        <v>57</v>
      </c>
      <c r="C72" s="95" t="s">
        <v>8</v>
      </c>
      <c r="D72" s="95" t="s">
        <v>43</v>
      </c>
      <c r="E72" s="95" t="s">
        <v>213</v>
      </c>
      <c r="F72" s="95" t="s">
        <v>37</v>
      </c>
      <c r="G72" s="95" t="s">
        <v>30</v>
      </c>
      <c r="H72" s="95" t="s">
        <v>61</v>
      </c>
      <c r="I72" s="95" t="s">
        <v>205</v>
      </c>
      <c r="J72" s="11">
        <v>10.5</v>
      </c>
      <c r="K72" s="11"/>
      <c r="L72" s="11"/>
    </row>
    <row r="73" spans="1:12">
      <c r="A73" s="7" t="s">
        <v>212</v>
      </c>
      <c r="B73" s="95" t="s">
        <v>57</v>
      </c>
      <c r="C73" s="95" t="s">
        <v>8</v>
      </c>
      <c r="D73" s="95" t="s">
        <v>43</v>
      </c>
      <c r="E73" s="95" t="s">
        <v>214</v>
      </c>
      <c r="F73" s="95" t="s">
        <v>37</v>
      </c>
      <c r="G73" s="95" t="s">
        <v>30</v>
      </c>
      <c r="H73" s="95" t="s">
        <v>61</v>
      </c>
      <c r="I73" s="95" t="s">
        <v>205</v>
      </c>
      <c r="J73" s="11">
        <v>20</v>
      </c>
      <c r="K73" s="11"/>
      <c r="L73" s="11"/>
    </row>
    <row r="74" spans="1:12" ht="60">
      <c r="A74" s="7" t="s">
        <v>215</v>
      </c>
      <c r="B74" s="95" t="s">
        <v>57</v>
      </c>
      <c r="C74" s="95" t="s">
        <v>8</v>
      </c>
      <c r="D74" s="95" t="s">
        <v>43</v>
      </c>
      <c r="E74" s="95" t="s">
        <v>214</v>
      </c>
      <c r="F74" s="95" t="s">
        <v>37</v>
      </c>
      <c r="G74" s="95" t="s">
        <v>30</v>
      </c>
      <c r="H74" s="95" t="s">
        <v>61</v>
      </c>
      <c r="I74" s="95" t="s">
        <v>205</v>
      </c>
      <c r="J74" s="11">
        <v>135</v>
      </c>
      <c r="K74" s="11"/>
      <c r="L74" s="11"/>
    </row>
    <row r="75" spans="1:12" ht="36">
      <c r="A75" s="9" t="s">
        <v>54</v>
      </c>
      <c r="B75" s="94" t="s">
        <v>57</v>
      </c>
      <c r="C75" s="94"/>
      <c r="D75" s="94"/>
      <c r="E75" s="94"/>
      <c r="F75" s="94"/>
      <c r="G75" s="94"/>
      <c r="H75" s="112"/>
      <c r="I75" s="112"/>
      <c r="J75" s="8">
        <f>SUM(J76)</f>
        <v>200.4</v>
      </c>
      <c r="K75" s="8">
        <f>SUM(K76)</f>
        <v>124.6</v>
      </c>
      <c r="L75" s="8">
        <f>SUM(L76)</f>
        <v>24.6</v>
      </c>
    </row>
    <row r="76" spans="1:12" ht="35.25" customHeight="1">
      <c r="A76" s="10" t="s">
        <v>55</v>
      </c>
      <c r="B76" s="95" t="s">
        <v>57</v>
      </c>
      <c r="C76" s="95" t="s">
        <v>8</v>
      </c>
      <c r="D76" s="95" t="s">
        <v>43</v>
      </c>
      <c r="E76" s="95"/>
      <c r="F76" s="95"/>
      <c r="G76" s="95"/>
      <c r="H76" s="95"/>
      <c r="I76" s="97"/>
      <c r="J76" s="11">
        <v>200.4</v>
      </c>
      <c r="K76" s="11">
        <v>124.6</v>
      </c>
      <c r="L76" s="11">
        <v>24.6</v>
      </c>
    </row>
    <row r="77" spans="1:12" ht="24">
      <c r="A77" s="7" t="s">
        <v>162</v>
      </c>
      <c r="B77" s="95" t="s">
        <v>57</v>
      </c>
      <c r="C77" s="95" t="s">
        <v>8</v>
      </c>
      <c r="D77" s="95" t="s">
        <v>43</v>
      </c>
      <c r="E77" s="95" t="s">
        <v>85</v>
      </c>
      <c r="F77" s="95"/>
      <c r="G77" s="95"/>
      <c r="H77" s="95"/>
      <c r="I77" s="95"/>
      <c r="J77" s="11">
        <f t="shared" ref="J77:L81" si="10">SUM(J78)</f>
        <v>63.7</v>
      </c>
      <c r="K77" s="11">
        <f t="shared" si="10"/>
        <v>124.6</v>
      </c>
      <c r="L77" s="11">
        <f t="shared" si="10"/>
        <v>24.6</v>
      </c>
    </row>
    <row r="78" spans="1:12" ht="24">
      <c r="A78" s="7" t="s">
        <v>88</v>
      </c>
      <c r="B78" s="95" t="s">
        <v>57</v>
      </c>
      <c r="C78" s="95" t="s">
        <v>8</v>
      </c>
      <c r="D78" s="95" t="s">
        <v>43</v>
      </c>
      <c r="E78" s="95" t="s">
        <v>85</v>
      </c>
      <c r="F78" s="95" t="s">
        <v>86</v>
      </c>
      <c r="G78" s="97"/>
      <c r="H78" s="97"/>
      <c r="I78" s="97"/>
      <c r="J78" s="11">
        <f t="shared" si="10"/>
        <v>63.7</v>
      </c>
      <c r="K78" s="11">
        <f t="shared" si="10"/>
        <v>124.6</v>
      </c>
      <c r="L78" s="11">
        <f t="shared" si="10"/>
        <v>24.6</v>
      </c>
    </row>
    <row r="79" spans="1:12" ht="24">
      <c r="A79" s="7" t="s">
        <v>89</v>
      </c>
      <c r="B79" s="95" t="s">
        <v>57</v>
      </c>
      <c r="C79" s="95" t="s">
        <v>8</v>
      </c>
      <c r="D79" s="95" t="s">
        <v>43</v>
      </c>
      <c r="E79" s="95" t="s">
        <v>85</v>
      </c>
      <c r="F79" s="95" t="s">
        <v>87</v>
      </c>
      <c r="G79" s="95"/>
      <c r="H79" s="95"/>
      <c r="I79" s="95"/>
      <c r="J79" s="11">
        <f t="shared" si="10"/>
        <v>63.7</v>
      </c>
      <c r="K79" s="11">
        <f t="shared" si="10"/>
        <v>124.6</v>
      </c>
      <c r="L79" s="11">
        <f t="shared" si="10"/>
        <v>24.6</v>
      </c>
    </row>
    <row r="80" spans="1:12">
      <c r="A80" s="7" t="s">
        <v>83</v>
      </c>
      <c r="B80" s="95" t="s">
        <v>57</v>
      </c>
      <c r="C80" s="95" t="s">
        <v>8</v>
      </c>
      <c r="D80" s="95" t="s">
        <v>43</v>
      </c>
      <c r="E80" s="95" t="s">
        <v>85</v>
      </c>
      <c r="F80" s="95" t="s">
        <v>87</v>
      </c>
      <c r="G80" s="97" t="s">
        <v>17</v>
      </c>
      <c r="H80" s="97"/>
      <c r="I80" s="97"/>
      <c r="J80" s="11">
        <f t="shared" si="10"/>
        <v>63.7</v>
      </c>
      <c r="K80" s="11">
        <f t="shared" si="10"/>
        <v>124.6</v>
      </c>
      <c r="L80" s="11">
        <f t="shared" si="10"/>
        <v>24.6</v>
      </c>
    </row>
    <row r="81" spans="1:12">
      <c r="A81" s="7" t="s">
        <v>84</v>
      </c>
      <c r="B81" s="95" t="s">
        <v>57</v>
      </c>
      <c r="C81" s="95" t="s">
        <v>8</v>
      </c>
      <c r="D81" s="95" t="s">
        <v>43</v>
      </c>
      <c r="E81" s="95" t="s">
        <v>85</v>
      </c>
      <c r="F81" s="95" t="s">
        <v>87</v>
      </c>
      <c r="G81" s="97" t="s">
        <v>17</v>
      </c>
      <c r="H81" s="97" t="s">
        <v>30</v>
      </c>
      <c r="I81" s="97"/>
      <c r="J81" s="11">
        <f t="shared" si="10"/>
        <v>63.7</v>
      </c>
      <c r="K81" s="11">
        <f t="shared" si="10"/>
        <v>124.6</v>
      </c>
      <c r="L81" s="11">
        <f t="shared" si="10"/>
        <v>24.6</v>
      </c>
    </row>
    <row r="82" spans="1:12" ht="36">
      <c r="A82" s="10" t="s">
        <v>186</v>
      </c>
      <c r="B82" s="95" t="s">
        <v>57</v>
      </c>
      <c r="C82" s="95" t="s">
        <v>8</v>
      </c>
      <c r="D82" s="95" t="s">
        <v>43</v>
      </c>
      <c r="E82" s="95" t="s">
        <v>85</v>
      </c>
      <c r="F82" s="95" t="s">
        <v>87</v>
      </c>
      <c r="G82" s="95" t="s">
        <v>17</v>
      </c>
      <c r="H82" s="95" t="s">
        <v>30</v>
      </c>
      <c r="I82" s="95" t="s">
        <v>205</v>
      </c>
      <c r="J82" s="11">
        <f>SUM('Приложение 3'!I71)</f>
        <v>63.7</v>
      </c>
      <c r="K82" s="11">
        <f>SUM('Приложение 3'!J71)</f>
        <v>124.6</v>
      </c>
      <c r="L82" s="11">
        <f>SUM('Приложение 3'!K71)</f>
        <v>24.6</v>
      </c>
    </row>
    <row r="83" spans="1:12" ht="24">
      <c r="A83" s="10" t="s">
        <v>207</v>
      </c>
      <c r="B83" s="95" t="s">
        <v>57</v>
      </c>
      <c r="C83" s="95" t="s">
        <v>8</v>
      </c>
      <c r="D83" s="95" t="s">
        <v>43</v>
      </c>
      <c r="E83" s="95" t="s">
        <v>208</v>
      </c>
      <c r="F83" s="95" t="s">
        <v>87</v>
      </c>
      <c r="G83" s="95" t="s">
        <v>17</v>
      </c>
      <c r="H83" s="95" t="s">
        <v>30</v>
      </c>
      <c r="I83" s="95" t="s">
        <v>205</v>
      </c>
      <c r="J83" s="11">
        <v>136.69999999999999</v>
      </c>
      <c r="K83" s="11"/>
      <c r="L83" s="11"/>
    </row>
    <row r="84" spans="1:12" ht="48">
      <c r="A84" s="7" t="s">
        <v>191</v>
      </c>
      <c r="B84" s="95" t="s">
        <v>57</v>
      </c>
      <c r="C84" s="95" t="s">
        <v>8</v>
      </c>
      <c r="D84" s="95" t="s">
        <v>43</v>
      </c>
      <c r="E84" s="95" t="s">
        <v>58</v>
      </c>
      <c r="F84" s="95"/>
      <c r="G84" s="95"/>
      <c r="H84" s="95"/>
      <c r="I84" s="97"/>
      <c r="J84" s="11">
        <f t="shared" ref="J84:L88" si="11">SUM(J85)</f>
        <v>0</v>
      </c>
      <c r="K84" s="11">
        <f t="shared" si="11"/>
        <v>0.1</v>
      </c>
      <c r="L84" s="11">
        <f t="shared" si="11"/>
        <v>0.1</v>
      </c>
    </row>
    <row r="85" spans="1:12">
      <c r="A85" s="7" t="s">
        <v>50</v>
      </c>
      <c r="B85" s="95" t="s">
        <v>57</v>
      </c>
      <c r="C85" s="95" t="s">
        <v>8</v>
      </c>
      <c r="D85" s="95" t="s">
        <v>43</v>
      </c>
      <c r="E85" s="95" t="s">
        <v>58</v>
      </c>
      <c r="F85" s="95" t="s">
        <v>53</v>
      </c>
      <c r="G85" s="95"/>
      <c r="H85" s="95"/>
      <c r="I85" s="95"/>
      <c r="J85" s="11">
        <f t="shared" si="11"/>
        <v>0</v>
      </c>
      <c r="K85" s="11">
        <f t="shared" si="11"/>
        <v>0.1</v>
      </c>
      <c r="L85" s="11">
        <f t="shared" si="11"/>
        <v>0.1</v>
      </c>
    </row>
    <row r="86" spans="1:12">
      <c r="A86" s="7" t="s">
        <v>60</v>
      </c>
      <c r="B86" s="95" t="s">
        <v>57</v>
      </c>
      <c r="C86" s="95" t="s">
        <v>8</v>
      </c>
      <c r="D86" s="95" t="s">
        <v>43</v>
      </c>
      <c r="E86" s="95" t="s">
        <v>58</v>
      </c>
      <c r="F86" s="95" t="s">
        <v>59</v>
      </c>
      <c r="G86" s="95"/>
      <c r="H86" s="95"/>
      <c r="I86" s="97"/>
      <c r="J86" s="11">
        <f t="shared" si="11"/>
        <v>0</v>
      </c>
      <c r="K86" s="11">
        <f t="shared" si="11"/>
        <v>0.1</v>
      </c>
      <c r="L86" s="11">
        <f t="shared" si="11"/>
        <v>0.1</v>
      </c>
    </row>
    <row r="87" spans="1:12">
      <c r="A87" s="10" t="s">
        <v>29</v>
      </c>
      <c r="B87" s="95" t="s">
        <v>57</v>
      </c>
      <c r="C87" s="95" t="s">
        <v>8</v>
      </c>
      <c r="D87" s="95" t="s">
        <v>43</v>
      </c>
      <c r="E87" s="95" t="s">
        <v>58</v>
      </c>
      <c r="F87" s="95" t="s">
        <v>59</v>
      </c>
      <c r="G87" s="95" t="s">
        <v>30</v>
      </c>
      <c r="H87" s="95"/>
      <c r="I87" s="95"/>
      <c r="J87" s="11">
        <f t="shared" si="11"/>
        <v>0</v>
      </c>
      <c r="K87" s="11">
        <f t="shared" si="11"/>
        <v>0.1</v>
      </c>
      <c r="L87" s="11">
        <f t="shared" si="11"/>
        <v>0.1</v>
      </c>
    </row>
    <row r="88" spans="1:12">
      <c r="A88" s="7" t="s">
        <v>56</v>
      </c>
      <c r="B88" s="95" t="s">
        <v>57</v>
      </c>
      <c r="C88" s="95" t="s">
        <v>8</v>
      </c>
      <c r="D88" s="95" t="s">
        <v>43</v>
      </c>
      <c r="E88" s="95" t="s">
        <v>58</v>
      </c>
      <c r="F88" s="95" t="s">
        <v>59</v>
      </c>
      <c r="G88" s="95" t="s">
        <v>30</v>
      </c>
      <c r="H88" s="95" t="s">
        <v>18</v>
      </c>
      <c r="I88" s="97"/>
      <c r="J88" s="11">
        <f t="shared" si="11"/>
        <v>0</v>
      </c>
      <c r="K88" s="11">
        <f t="shared" si="11"/>
        <v>0.1</v>
      </c>
      <c r="L88" s="11">
        <f t="shared" si="11"/>
        <v>0.1</v>
      </c>
    </row>
    <row r="89" spans="1:12" ht="36">
      <c r="A89" s="10" t="s">
        <v>186</v>
      </c>
      <c r="B89" s="95" t="s">
        <v>57</v>
      </c>
      <c r="C89" s="95" t="s">
        <v>8</v>
      </c>
      <c r="D89" s="95" t="s">
        <v>43</v>
      </c>
      <c r="E89" s="95" t="s">
        <v>58</v>
      </c>
      <c r="F89" s="95" t="s">
        <v>59</v>
      </c>
      <c r="G89" s="95" t="s">
        <v>30</v>
      </c>
      <c r="H89" s="95" t="s">
        <v>18</v>
      </c>
      <c r="I89" s="95" t="s">
        <v>205</v>
      </c>
      <c r="J89" s="11">
        <f>SUM('Приложение 3'!I39)</f>
        <v>0</v>
      </c>
      <c r="K89" s="11">
        <f>SUM('Приложение 3'!J39)</f>
        <v>0.1</v>
      </c>
      <c r="L89" s="11">
        <f>SUM('Приложение 3'!K39)</f>
        <v>0.1</v>
      </c>
    </row>
    <row r="90" spans="1:12" ht="26.25" customHeight="1">
      <c r="A90" s="7" t="s">
        <v>163</v>
      </c>
      <c r="B90" s="95" t="s">
        <v>57</v>
      </c>
      <c r="C90" s="95" t="s">
        <v>8</v>
      </c>
      <c r="D90" s="95" t="s">
        <v>43</v>
      </c>
      <c r="E90" s="95" t="s">
        <v>92</v>
      </c>
      <c r="F90" s="95"/>
      <c r="G90" s="95"/>
      <c r="H90" s="95"/>
      <c r="I90" s="95"/>
      <c r="J90" s="11">
        <f t="shared" ref="J90:L94" si="12">SUM(J91)</f>
        <v>2.1</v>
      </c>
      <c r="K90" s="11">
        <f t="shared" si="12"/>
        <v>2.1</v>
      </c>
      <c r="L90" s="11">
        <f t="shared" si="12"/>
        <v>2.1</v>
      </c>
    </row>
    <row r="91" spans="1:12" ht="24">
      <c r="A91" s="7" t="s">
        <v>90</v>
      </c>
      <c r="B91" s="95" t="s">
        <v>57</v>
      </c>
      <c r="C91" s="95" t="s">
        <v>8</v>
      </c>
      <c r="D91" s="95" t="s">
        <v>43</v>
      </c>
      <c r="E91" s="95" t="s">
        <v>92</v>
      </c>
      <c r="F91" s="95" t="s">
        <v>94</v>
      </c>
      <c r="G91" s="97"/>
      <c r="H91" s="97"/>
      <c r="I91" s="97"/>
      <c r="J91" s="11">
        <f t="shared" si="12"/>
        <v>2.1</v>
      </c>
      <c r="K91" s="11">
        <f t="shared" si="12"/>
        <v>2.1</v>
      </c>
      <c r="L91" s="11">
        <f t="shared" si="12"/>
        <v>2.1</v>
      </c>
    </row>
    <row r="92" spans="1:12">
      <c r="A92" s="7" t="s">
        <v>93</v>
      </c>
      <c r="B92" s="95" t="s">
        <v>57</v>
      </c>
      <c r="C92" s="95" t="s">
        <v>8</v>
      </c>
      <c r="D92" s="95" t="s">
        <v>43</v>
      </c>
      <c r="E92" s="95" t="s">
        <v>92</v>
      </c>
      <c r="F92" s="95" t="s">
        <v>95</v>
      </c>
      <c r="G92" s="97"/>
      <c r="H92" s="97"/>
      <c r="I92" s="97"/>
      <c r="J92" s="11">
        <f t="shared" si="12"/>
        <v>2.1</v>
      </c>
      <c r="K92" s="11">
        <f t="shared" si="12"/>
        <v>2.1</v>
      </c>
      <c r="L92" s="11">
        <f t="shared" si="12"/>
        <v>2.1</v>
      </c>
    </row>
    <row r="93" spans="1:12" ht="24">
      <c r="A93" s="7" t="s">
        <v>90</v>
      </c>
      <c r="B93" s="95" t="s">
        <v>57</v>
      </c>
      <c r="C93" s="95" t="s">
        <v>8</v>
      </c>
      <c r="D93" s="95" t="s">
        <v>43</v>
      </c>
      <c r="E93" s="95" t="s">
        <v>92</v>
      </c>
      <c r="F93" s="95" t="s">
        <v>95</v>
      </c>
      <c r="G93" s="95" t="s">
        <v>61</v>
      </c>
      <c r="H93" s="95"/>
      <c r="I93" s="95"/>
      <c r="J93" s="11">
        <f t="shared" si="12"/>
        <v>2.1</v>
      </c>
      <c r="K93" s="11">
        <f t="shared" si="12"/>
        <v>2.1</v>
      </c>
      <c r="L93" s="11">
        <f t="shared" si="12"/>
        <v>2.1</v>
      </c>
    </row>
    <row r="94" spans="1:12" ht="24">
      <c r="A94" s="7" t="s">
        <v>91</v>
      </c>
      <c r="B94" s="95" t="s">
        <v>57</v>
      </c>
      <c r="C94" s="95" t="s">
        <v>8</v>
      </c>
      <c r="D94" s="95" t="s">
        <v>43</v>
      </c>
      <c r="E94" s="95" t="s">
        <v>92</v>
      </c>
      <c r="F94" s="95" t="s">
        <v>95</v>
      </c>
      <c r="G94" s="95" t="s">
        <v>61</v>
      </c>
      <c r="H94" s="95" t="s">
        <v>30</v>
      </c>
      <c r="I94" s="95"/>
      <c r="J94" s="11">
        <f t="shared" si="12"/>
        <v>2.1</v>
      </c>
      <c r="K94" s="11">
        <f t="shared" si="12"/>
        <v>2.1</v>
      </c>
      <c r="L94" s="11">
        <f t="shared" si="12"/>
        <v>2.1</v>
      </c>
    </row>
    <row r="95" spans="1:12" ht="36">
      <c r="A95" s="10" t="s">
        <v>186</v>
      </c>
      <c r="B95" s="95" t="s">
        <v>57</v>
      </c>
      <c r="C95" s="95" t="s">
        <v>8</v>
      </c>
      <c r="D95" s="95" t="s">
        <v>43</v>
      </c>
      <c r="E95" s="95" t="s">
        <v>92</v>
      </c>
      <c r="F95" s="95" t="s">
        <v>95</v>
      </c>
      <c r="G95" s="95" t="s">
        <v>61</v>
      </c>
      <c r="H95" s="95" t="s">
        <v>30</v>
      </c>
      <c r="I95" s="95" t="s">
        <v>205</v>
      </c>
      <c r="J95" s="11">
        <f>SUM('Приложение 3'!I79)</f>
        <v>2.1</v>
      </c>
      <c r="K95" s="11">
        <f>SUM('Приложение 3'!J79)</f>
        <v>2.1</v>
      </c>
      <c r="L95" s="11">
        <f>SUM('Приложение 3'!K79)</f>
        <v>2.1</v>
      </c>
    </row>
    <row r="96" spans="1:12">
      <c r="A96" s="9" t="s">
        <v>99</v>
      </c>
      <c r="B96" s="94" t="s">
        <v>43</v>
      </c>
      <c r="C96" s="94" t="s">
        <v>42</v>
      </c>
      <c r="D96" s="94" t="s">
        <v>43</v>
      </c>
      <c r="E96" s="94" t="s">
        <v>101</v>
      </c>
      <c r="F96" s="94" t="s">
        <v>100</v>
      </c>
      <c r="G96" s="94" t="s">
        <v>43</v>
      </c>
      <c r="H96" s="112" t="s">
        <v>43</v>
      </c>
      <c r="I96" s="112" t="s">
        <v>100</v>
      </c>
      <c r="J96" s="8"/>
      <c r="K96" s="8">
        <f>SUM('Приложение 3'!J80)</f>
        <v>0</v>
      </c>
      <c r="L96" s="8">
        <f>SUM('Приложение 3'!K80)</f>
        <v>0</v>
      </c>
    </row>
  </sheetData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58"/>
  <sheetViews>
    <sheetView view="pageBreakPreview" topLeftCell="A6" zoomScale="73" zoomScaleNormal="100" zoomScaleSheetLayoutView="73" workbookViewId="0">
      <selection activeCell="D38" sqref="D38"/>
    </sheetView>
  </sheetViews>
  <sheetFormatPr defaultRowHeight="12.75"/>
  <cols>
    <col min="1" max="1" width="37.1640625" style="34" customWidth="1"/>
    <col min="2" max="2" width="70.5" style="34" customWidth="1"/>
    <col min="3" max="3" width="18.6640625" style="34" bestFit="1" customWidth="1"/>
    <col min="4" max="4" width="19.33203125" style="34" customWidth="1"/>
    <col min="5" max="5" width="18" style="34" customWidth="1"/>
    <col min="6" max="6" width="24" style="34" customWidth="1"/>
    <col min="7" max="7" width="17.33203125" style="34" customWidth="1"/>
    <col min="8" max="8" width="17.5" style="34" customWidth="1"/>
    <col min="9" max="9" width="17" style="34" bestFit="1" customWidth="1"/>
    <col min="10" max="16384" width="9.33203125" style="34"/>
  </cols>
  <sheetData>
    <row r="1" spans="1:9" ht="15.75">
      <c r="B1" s="35"/>
      <c r="C1" s="143" t="s">
        <v>222</v>
      </c>
      <c r="D1" s="144"/>
      <c r="E1" s="144"/>
      <c r="F1" s="36"/>
    </row>
    <row r="2" spans="1:9" ht="15.75">
      <c r="A2" s="37"/>
      <c r="B2" s="38"/>
      <c r="C2" s="144"/>
      <c r="D2" s="144"/>
      <c r="E2" s="144"/>
      <c r="F2" s="36"/>
    </row>
    <row r="3" spans="1:9" ht="15.75" customHeight="1">
      <c r="B3" s="38"/>
      <c r="C3" s="144"/>
      <c r="D3" s="144"/>
      <c r="E3" s="144"/>
      <c r="F3" s="36"/>
    </row>
    <row r="4" spans="1:9" ht="15.75">
      <c r="B4" s="37"/>
      <c r="C4" s="144"/>
      <c r="D4" s="144"/>
      <c r="E4" s="144"/>
      <c r="F4" s="36"/>
    </row>
    <row r="5" spans="1:9" ht="88.5" customHeight="1">
      <c r="B5" s="37"/>
      <c r="C5" s="144"/>
      <c r="D5" s="144"/>
      <c r="E5" s="144"/>
      <c r="F5" s="36"/>
    </row>
    <row r="6" spans="1:9" ht="12.75" customHeight="1">
      <c r="A6" s="39"/>
      <c r="B6" s="40"/>
      <c r="C6" s="40"/>
      <c r="D6" s="40"/>
      <c r="E6" s="40"/>
      <c r="F6" s="36"/>
    </row>
    <row r="7" spans="1:9" ht="52.5" customHeight="1">
      <c r="A7" s="142" t="s">
        <v>223</v>
      </c>
      <c r="B7" s="142"/>
      <c r="C7" s="142"/>
      <c r="D7" s="142"/>
      <c r="E7" s="142"/>
      <c r="F7" s="36"/>
    </row>
    <row r="8" spans="1:9">
      <c r="A8" s="41"/>
      <c r="B8" s="36"/>
      <c r="C8" s="36"/>
      <c r="D8" s="36"/>
      <c r="E8" s="36"/>
      <c r="F8" s="42"/>
    </row>
    <row r="9" spans="1:9" ht="36.75" customHeight="1">
      <c r="A9" s="145" t="s">
        <v>23</v>
      </c>
      <c r="B9" s="146" t="s">
        <v>24</v>
      </c>
      <c r="C9" s="145" t="s">
        <v>25</v>
      </c>
      <c r="D9" s="145"/>
      <c r="E9" s="145"/>
      <c r="F9" s="43"/>
      <c r="H9" s="44"/>
      <c r="I9" s="45"/>
    </row>
    <row r="10" spans="1:9" ht="36" customHeight="1">
      <c r="A10" s="145"/>
      <c r="B10" s="146"/>
      <c r="C10" s="46" t="s">
        <v>96</v>
      </c>
      <c r="D10" s="46" t="s">
        <v>97</v>
      </c>
      <c r="E10" s="46" t="s">
        <v>98</v>
      </c>
      <c r="F10" s="47"/>
      <c r="H10" s="45"/>
      <c r="I10" s="45"/>
    </row>
    <row r="11" spans="1:9" ht="15.75">
      <c r="A11" s="48" t="s">
        <v>8</v>
      </c>
      <c r="B11" s="49" t="s">
        <v>9</v>
      </c>
      <c r="C11" s="49" t="s">
        <v>10</v>
      </c>
      <c r="D11" s="49" t="s">
        <v>11</v>
      </c>
      <c r="E11" s="50">
        <v>5</v>
      </c>
      <c r="F11" s="47"/>
      <c r="H11" s="45"/>
      <c r="I11" s="45"/>
    </row>
    <row r="12" spans="1:9" ht="31.5">
      <c r="A12" s="51" t="s">
        <v>118</v>
      </c>
      <c r="B12" s="52" t="s">
        <v>130</v>
      </c>
      <c r="C12" s="53"/>
      <c r="D12" s="53"/>
      <c r="E12" s="53"/>
      <c r="F12" s="54"/>
      <c r="G12" s="54"/>
      <c r="H12" s="54"/>
    </row>
    <row r="13" spans="1:9" s="58" customFormat="1" ht="31.5">
      <c r="A13" s="51" t="s">
        <v>119</v>
      </c>
      <c r="B13" s="56" t="s">
        <v>131</v>
      </c>
      <c r="C13" s="57"/>
      <c r="D13" s="57"/>
      <c r="E13" s="57"/>
    </row>
    <row r="14" spans="1:9" s="58" customFormat="1" ht="31.5">
      <c r="A14" s="55" t="s">
        <v>120</v>
      </c>
      <c r="B14" s="59" t="s">
        <v>132</v>
      </c>
      <c r="C14" s="60"/>
      <c r="D14" s="60"/>
      <c r="E14" s="60"/>
      <c r="F14" s="61"/>
    </row>
    <row r="15" spans="1:9" s="58" customFormat="1" ht="31.5">
      <c r="A15" s="55" t="s">
        <v>141</v>
      </c>
      <c r="B15" s="59" t="s">
        <v>180</v>
      </c>
      <c r="C15" s="60"/>
      <c r="D15" s="60"/>
      <c r="E15" s="60"/>
      <c r="F15" s="61"/>
    </row>
    <row r="16" spans="1:9" s="58" customFormat="1" ht="31.5">
      <c r="A16" s="51" t="s">
        <v>144</v>
      </c>
      <c r="B16" s="56" t="s">
        <v>145</v>
      </c>
      <c r="C16" s="57">
        <v>42.4</v>
      </c>
      <c r="D16" s="57">
        <v>63.6</v>
      </c>
      <c r="E16" s="57">
        <v>84.8</v>
      </c>
      <c r="F16" s="61"/>
    </row>
    <row r="17" spans="1:9" s="58" customFormat="1" ht="47.25">
      <c r="A17" s="55" t="s">
        <v>121</v>
      </c>
      <c r="B17" s="59" t="s">
        <v>133</v>
      </c>
      <c r="C17" s="60">
        <v>42.4</v>
      </c>
      <c r="D17" s="60">
        <v>63.6</v>
      </c>
      <c r="E17" s="60">
        <v>84.8</v>
      </c>
    </row>
    <row r="18" spans="1:9" s="58" customFormat="1" ht="47.25">
      <c r="A18" s="55" t="s">
        <v>146</v>
      </c>
      <c r="B18" s="59" t="s">
        <v>181</v>
      </c>
      <c r="C18" s="60">
        <v>42.4</v>
      </c>
      <c r="D18" s="60">
        <v>63.6</v>
      </c>
      <c r="E18" s="60">
        <v>84.8</v>
      </c>
    </row>
    <row r="19" spans="1:9" s="58" customFormat="1" ht="31.5">
      <c r="A19" s="51" t="s">
        <v>122</v>
      </c>
      <c r="B19" s="52" t="s">
        <v>134</v>
      </c>
      <c r="C19" s="57"/>
      <c r="D19" s="57"/>
      <c r="E19" s="57"/>
      <c r="F19" s="62"/>
    </row>
    <row r="20" spans="1:9" s="58" customFormat="1" ht="15.75">
      <c r="A20" s="51" t="s">
        <v>123</v>
      </c>
      <c r="B20" s="52" t="s">
        <v>135</v>
      </c>
      <c r="C20" s="57">
        <v>-2624</v>
      </c>
      <c r="D20" s="60">
        <v>-1379.8</v>
      </c>
      <c r="E20" s="60">
        <v>-1170.0999999999999</v>
      </c>
      <c r="F20" s="61"/>
    </row>
    <row r="21" spans="1:9" s="58" customFormat="1" ht="15.75">
      <c r="A21" s="55" t="s">
        <v>124</v>
      </c>
      <c r="B21" s="63" t="s">
        <v>136</v>
      </c>
      <c r="C21" s="60">
        <v>-2624</v>
      </c>
      <c r="D21" s="60">
        <v>-1379.8</v>
      </c>
      <c r="E21" s="60">
        <v>-1170.0999999999999</v>
      </c>
      <c r="F21" s="62"/>
    </row>
    <row r="22" spans="1:9" s="58" customFormat="1" ht="15.75">
      <c r="A22" s="55" t="s">
        <v>125</v>
      </c>
      <c r="B22" s="63" t="s">
        <v>137</v>
      </c>
      <c r="C22" s="60">
        <v>-2624</v>
      </c>
      <c r="D22" s="60">
        <v>-1379.8</v>
      </c>
      <c r="E22" s="60">
        <v>-1170.0999999999999</v>
      </c>
      <c r="F22" s="62"/>
    </row>
    <row r="23" spans="1:9" s="58" customFormat="1" ht="31.5">
      <c r="A23" s="64" t="s">
        <v>224</v>
      </c>
      <c r="B23" s="63" t="s">
        <v>225</v>
      </c>
      <c r="C23" s="60">
        <v>-2624</v>
      </c>
      <c r="D23" s="60">
        <v>-1379.8</v>
      </c>
      <c r="E23" s="60">
        <v>-1170</v>
      </c>
      <c r="F23" s="65"/>
      <c r="G23" s="66"/>
    </row>
    <row r="24" spans="1:9" ht="15.75">
      <c r="A24" s="51" t="s">
        <v>126</v>
      </c>
      <c r="B24" s="52" t="s">
        <v>138</v>
      </c>
      <c r="C24" s="67">
        <v>2623.8</v>
      </c>
      <c r="D24" s="67">
        <v>1266.9000000000001</v>
      </c>
      <c r="E24" s="67">
        <v>1085.3</v>
      </c>
      <c r="F24" s="141"/>
      <c r="G24" s="141"/>
      <c r="H24" s="68"/>
      <c r="I24" s="69"/>
    </row>
    <row r="25" spans="1:9" ht="15.75">
      <c r="A25" s="55" t="s">
        <v>127</v>
      </c>
      <c r="B25" s="63" t="s">
        <v>139</v>
      </c>
      <c r="C25" s="70">
        <v>2623.8</v>
      </c>
      <c r="D25" s="70">
        <v>1316.2</v>
      </c>
      <c r="E25" s="70">
        <v>1085.3</v>
      </c>
      <c r="F25" s="71"/>
      <c r="G25" s="71"/>
      <c r="H25" s="68"/>
      <c r="I25" s="69"/>
    </row>
    <row r="26" spans="1:9" ht="31.5">
      <c r="A26" s="55" t="s">
        <v>128</v>
      </c>
      <c r="B26" s="63" t="s">
        <v>140</v>
      </c>
      <c r="C26" s="70">
        <v>2623.8</v>
      </c>
      <c r="D26" s="70">
        <v>1316.2</v>
      </c>
      <c r="E26" s="70">
        <v>1085.03</v>
      </c>
      <c r="F26" s="71"/>
      <c r="G26" s="71"/>
      <c r="H26" s="68"/>
      <c r="I26" s="69"/>
    </row>
    <row r="27" spans="1:9" ht="31.5">
      <c r="A27" s="72" t="s">
        <v>226</v>
      </c>
      <c r="B27" s="73" t="s">
        <v>227</v>
      </c>
      <c r="C27" s="70">
        <v>2623.8</v>
      </c>
      <c r="D27" s="70">
        <v>1316.2</v>
      </c>
      <c r="E27" s="70">
        <v>1085.3</v>
      </c>
      <c r="F27" s="71"/>
      <c r="G27" s="71"/>
      <c r="H27" s="68"/>
      <c r="I27" s="69"/>
    </row>
    <row r="28" spans="1:9" ht="31.5">
      <c r="A28" s="72" t="s">
        <v>129</v>
      </c>
      <c r="B28" s="73" t="s">
        <v>228</v>
      </c>
      <c r="C28" s="70">
        <f>SUM(C29:C30)</f>
        <v>42.4</v>
      </c>
      <c r="D28" s="60">
        <f>SUM(D29:D30)</f>
        <v>63.6</v>
      </c>
      <c r="E28" s="60">
        <v>84.8</v>
      </c>
      <c r="F28" s="71"/>
      <c r="G28" s="71"/>
      <c r="H28" s="68"/>
      <c r="I28" s="69"/>
    </row>
    <row r="29" spans="1:9" ht="15.75">
      <c r="A29" s="72" t="s">
        <v>118</v>
      </c>
      <c r="B29" s="73" t="s">
        <v>142</v>
      </c>
      <c r="C29" s="60">
        <f>C13</f>
        <v>0</v>
      </c>
      <c r="D29" s="60">
        <f>D13</f>
        <v>0</v>
      </c>
      <c r="E29" s="60"/>
      <c r="F29" s="71"/>
      <c r="G29" s="71"/>
      <c r="H29" s="68"/>
      <c r="I29" s="69"/>
    </row>
    <row r="30" spans="1:9" ht="15.75">
      <c r="A30" s="72"/>
      <c r="B30" s="73" t="s">
        <v>143</v>
      </c>
      <c r="C30" s="60">
        <f>C17</f>
        <v>42.4</v>
      </c>
      <c r="D30" s="60">
        <f>D17</f>
        <v>63.6</v>
      </c>
      <c r="E30" s="60">
        <v>84.8</v>
      </c>
      <c r="F30" s="71"/>
      <c r="G30" s="71"/>
      <c r="H30" s="68"/>
      <c r="I30" s="69"/>
    </row>
    <row r="31" spans="1:9" ht="15.75">
      <c r="A31" s="72"/>
      <c r="B31" s="73"/>
      <c r="C31" s="70"/>
      <c r="D31" s="60"/>
      <c r="E31" s="60"/>
      <c r="F31" s="71"/>
      <c r="G31" s="71"/>
      <c r="H31" s="68"/>
      <c r="I31" s="69"/>
    </row>
    <row r="32" spans="1:9" ht="15.75">
      <c r="A32" s="69"/>
      <c r="B32" s="76"/>
      <c r="C32" s="76"/>
      <c r="D32" s="76"/>
      <c r="E32" s="76"/>
    </row>
    <row r="33" spans="2:6">
      <c r="C33" s="74"/>
      <c r="E33" s="74"/>
      <c r="F33" s="75"/>
    </row>
    <row r="34" spans="2:6">
      <c r="C34" s="74"/>
    </row>
    <row r="35" spans="2:6">
      <c r="C35" s="74"/>
      <c r="D35" s="74"/>
      <c r="E35" s="74"/>
    </row>
    <row r="36" spans="2:6">
      <c r="C36" s="74"/>
      <c r="D36" s="74"/>
      <c r="E36" s="74"/>
    </row>
    <row r="37" spans="2:6">
      <c r="C37" s="74"/>
      <c r="D37" s="74"/>
      <c r="E37" s="74"/>
    </row>
    <row r="38" spans="2:6">
      <c r="C38" s="74"/>
    </row>
    <row r="39" spans="2:6">
      <c r="C39" s="74"/>
    </row>
    <row r="42" spans="2:6">
      <c r="C42" s="74"/>
    </row>
    <row r="43" spans="2:6">
      <c r="C43" s="74"/>
      <c r="D43" s="77"/>
    </row>
    <row r="44" spans="2:6">
      <c r="B44" s="74"/>
      <c r="C44" s="74"/>
      <c r="D44" s="78"/>
    </row>
    <row r="45" spans="2:6">
      <c r="C45" s="74"/>
      <c r="D45" s="77"/>
    </row>
    <row r="46" spans="2:6">
      <c r="C46" s="74"/>
    </row>
    <row r="47" spans="2:6">
      <c r="D47" s="74"/>
    </row>
    <row r="48" spans="2:6">
      <c r="D48" s="74"/>
    </row>
    <row r="49" spans="2:4">
      <c r="B49" s="75"/>
      <c r="D49" s="74"/>
    </row>
    <row r="50" spans="2:4">
      <c r="C50" s="79"/>
      <c r="D50" s="80"/>
    </row>
    <row r="51" spans="2:4">
      <c r="D51" s="74"/>
    </row>
    <row r="52" spans="2:4">
      <c r="D52" s="74"/>
    </row>
    <row r="53" spans="2:4">
      <c r="D53" s="74"/>
    </row>
    <row r="54" spans="2:4">
      <c r="D54" s="74"/>
    </row>
    <row r="55" spans="2:4">
      <c r="D55" s="74"/>
    </row>
    <row r="57" spans="2:4">
      <c r="C57" s="74"/>
    </row>
    <row r="58" spans="2:4">
      <c r="C58" s="74"/>
    </row>
  </sheetData>
  <mergeCells count="6">
    <mergeCell ref="F24:G24"/>
    <mergeCell ref="A7:E7"/>
    <mergeCell ref="C1:E5"/>
    <mergeCell ref="A9:A10"/>
    <mergeCell ref="B9:B10"/>
    <mergeCell ref="C9:E9"/>
  </mergeCells>
  <phoneticPr fontId="0" type="noConversion"/>
  <conditionalFormatting sqref="A8">
    <cfRule type="expression" dxfId="2" priority="1" stopIfTrue="1">
      <formula>$F8&lt;&gt;""</formula>
    </cfRule>
  </conditionalFormatting>
  <conditionalFormatting sqref="A2 B1:C1 B2:B5">
    <cfRule type="expression" dxfId="1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J24"/>
  <sheetViews>
    <sheetView view="pageBreakPreview" zoomScaleNormal="100" workbookViewId="0">
      <selection activeCell="F1" sqref="F1:J5"/>
    </sheetView>
  </sheetViews>
  <sheetFormatPr defaultRowHeight="12.75"/>
  <cols>
    <col min="1" max="1" width="6.1640625" style="81" customWidth="1"/>
    <col min="2" max="4" width="9.33203125" style="81"/>
    <col min="5" max="5" width="35.83203125" style="81" customWidth="1"/>
    <col min="6" max="6" width="19" style="81" customWidth="1"/>
    <col min="7" max="7" width="13.6640625" style="81" customWidth="1"/>
    <col min="8" max="8" width="7.83203125" style="81" customWidth="1"/>
    <col min="9" max="16384" width="9.33203125" style="81"/>
  </cols>
  <sheetData>
    <row r="1" spans="1:10" ht="21" customHeight="1">
      <c r="B1" s="35"/>
      <c r="C1" s="35"/>
      <c r="D1" s="35"/>
      <c r="E1" s="35"/>
      <c r="F1" s="143" t="s">
        <v>229</v>
      </c>
      <c r="G1" s="143"/>
      <c r="H1" s="143"/>
      <c r="I1" s="143"/>
      <c r="J1" s="143"/>
    </row>
    <row r="2" spans="1:10" ht="22.5" customHeight="1">
      <c r="B2" s="35"/>
      <c r="C2" s="35"/>
      <c r="D2" s="35"/>
      <c r="E2" s="35"/>
      <c r="F2" s="143"/>
      <c r="G2" s="143"/>
      <c r="H2" s="143"/>
      <c r="I2" s="143"/>
      <c r="J2" s="143"/>
    </row>
    <row r="3" spans="1:10" ht="24.75" customHeight="1">
      <c r="B3" s="35"/>
      <c r="C3" s="35"/>
      <c r="D3" s="35"/>
      <c r="E3" s="35"/>
      <c r="F3" s="143"/>
      <c r="G3" s="143"/>
      <c r="H3" s="143"/>
      <c r="I3" s="143"/>
      <c r="J3" s="143"/>
    </row>
    <row r="4" spans="1:10" ht="27.75" customHeight="1">
      <c r="B4" s="35"/>
      <c r="C4" s="35"/>
      <c r="D4" s="35"/>
      <c r="E4" s="35"/>
      <c r="F4" s="143"/>
      <c r="G4" s="143"/>
      <c r="H4" s="143"/>
      <c r="I4" s="143"/>
      <c r="J4" s="143"/>
    </row>
    <row r="5" spans="1:10" ht="35.25" customHeight="1">
      <c r="B5" s="37"/>
      <c r="C5" s="37"/>
      <c r="D5" s="37"/>
      <c r="E5" s="37"/>
      <c r="F5" s="143"/>
      <c r="G5" s="143"/>
      <c r="H5" s="143"/>
      <c r="I5" s="143"/>
      <c r="J5" s="143"/>
    </row>
    <row r="6" spans="1:10" ht="11.25" customHeight="1">
      <c r="B6" s="37"/>
      <c r="C6" s="37"/>
      <c r="D6" s="37"/>
      <c r="E6" s="37"/>
      <c r="F6" s="82"/>
      <c r="G6" s="82"/>
      <c r="H6" s="82"/>
      <c r="I6" s="82"/>
      <c r="J6" s="82"/>
    </row>
    <row r="8" spans="1:10" ht="81.75" customHeight="1">
      <c r="A8" s="142" t="s">
        <v>184</v>
      </c>
      <c r="B8" s="142"/>
      <c r="C8" s="142"/>
      <c r="D8" s="142"/>
      <c r="E8" s="142"/>
      <c r="F8" s="142"/>
      <c r="G8" s="142"/>
      <c r="H8" s="142"/>
      <c r="I8" s="142"/>
      <c r="J8" s="142"/>
    </row>
    <row r="10" spans="1:10" ht="19.5" customHeight="1">
      <c r="A10" s="158" t="s">
        <v>26</v>
      </c>
      <c r="B10" s="159" t="s">
        <v>27</v>
      </c>
      <c r="C10" s="159"/>
      <c r="D10" s="159"/>
      <c r="E10" s="159"/>
      <c r="F10" s="160" t="s">
        <v>28</v>
      </c>
      <c r="G10" s="160"/>
      <c r="H10" s="160"/>
      <c r="I10" s="160"/>
      <c r="J10" s="160"/>
    </row>
    <row r="11" spans="1:10" ht="18.75" customHeight="1">
      <c r="A11" s="158"/>
      <c r="B11" s="159"/>
      <c r="C11" s="159"/>
      <c r="D11" s="159"/>
      <c r="E11" s="159"/>
      <c r="F11" s="93" t="s">
        <v>97</v>
      </c>
      <c r="G11" s="160" t="s">
        <v>98</v>
      </c>
      <c r="H11" s="160"/>
      <c r="I11" s="160" t="s">
        <v>183</v>
      </c>
      <c r="J11" s="160"/>
    </row>
    <row r="12" spans="1:10" ht="53.25" customHeight="1">
      <c r="A12" s="85" t="s">
        <v>157</v>
      </c>
      <c r="B12" s="157" t="s">
        <v>147</v>
      </c>
      <c r="C12" s="157"/>
      <c r="D12" s="157"/>
      <c r="E12" s="157"/>
      <c r="F12" s="84"/>
      <c r="G12" s="150"/>
      <c r="H12" s="150"/>
      <c r="I12" s="150"/>
      <c r="J12" s="150"/>
    </row>
    <row r="13" spans="1:10" ht="33.75" customHeight="1">
      <c r="A13" s="85">
        <v>1</v>
      </c>
      <c r="B13" s="151" t="s">
        <v>148</v>
      </c>
      <c r="C13" s="151"/>
      <c r="D13" s="151"/>
      <c r="E13" s="151"/>
      <c r="F13" s="84"/>
      <c r="G13" s="150"/>
      <c r="H13" s="150"/>
      <c r="I13" s="150"/>
      <c r="J13" s="150"/>
    </row>
    <row r="14" spans="1:10" ht="29.25" customHeight="1">
      <c r="A14" s="86">
        <v>2</v>
      </c>
      <c r="B14" s="154" t="s">
        <v>150</v>
      </c>
      <c r="C14" s="154"/>
      <c r="D14" s="154"/>
      <c r="E14" s="154"/>
      <c r="F14" s="87"/>
      <c r="G14" s="155"/>
      <c r="H14" s="155"/>
      <c r="I14" s="155"/>
      <c r="J14" s="155"/>
    </row>
    <row r="15" spans="1:10" ht="16.5">
      <c r="A15" s="83"/>
      <c r="B15" s="156" t="s">
        <v>149</v>
      </c>
      <c r="C15" s="156"/>
      <c r="D15" s="156"/>
      <c r="E15" s="156"/>
      <c r="F15" s="84"/>
      <c r="G15" s="155"/>
      <c r="H15" s="155"/>
      <c r="I15" s="155"/>
      <c r="J15" s="155"/>
    </row>
    <row r="16" spans="1:10" ht="16.5">
      <c r="A16" s="86" t="s">
        <v>158</v>
      </c>
      <c r="B16" s="152" t="s">
        <v>151</v>
      </c>
      <c r="C16" s="152"/>
      <c r="D16" s="152"/>
      <c r="E16" s="152"/>
      <c r="F16" s="87">
        <f>F12</f>
        <v>0</v>
      </c>
      <c r="G16" s="153">
        <f>G12</f>
        <v>0</v>
      </c>
      <c r="H16" s="153"/>
      <c r="I16" s="153">
        <f>I12</f>
        <v>0</v>
      </c>
      <c r="J16" s="153"/>
    </row>
    <row r="17" spans="1:10" ht="16.5">
      <c r="A17" s="83">
        <v>1</v>
      </c>
      <c r="B17" s="149" t="s">
        <v>152</v>
      </c>
      <c r="C17" s="149"/>
      <c r="D17" s="149"/>
      <c r="E17" s="149"/>
      <c r="F17" s="84">
        <v>-42.4</v>
      </c>
      <c r="G17" s="150">
        <v>-63.6</v>
      </c>
      <c r="H17" s="150"/>
      <c r="I17" s="150">
        <v>-84.8</v>
      </c>
      <c r="J17" s="150"/>
    </row>
    <row r="18" spans="1:10" ht="16.5">
      <c r="A18" s="83"/>
      <c r="B18" s="149" t="s">
        <v>153</v>
      </c>
      <c r="C18" s="149"/>
      <c r="D18" s="149"/>
      <c r="E18" s="149"/>
      <c r="F18" s="84"/>
      <c r="G18" s="150"/>
      <c r="H18" s="150"/>
      <c r="I18" s="150"/>
      <c r="J18" s="150"/>
    </row>
    <row r="19" spans="1:10" ht="33.75" customHeight="1">
      <c r="A19" s="119" t="s">
        <v>159</v>
      </c>
      <c r="B19" s="151" t="s">
        <v>154</v>
      </c>
      <c r="C19" s="151"/>
      <c r="D19" s="151"/>
      <c r="E19" s="151"/>
      <c r="F19" s="84">
        <v>-42.4</v>
      </c>
      <c r="G19" s="150">
        <v>-63.6</v>
      </c>
      <c r="H19" s="150"/>
      <c r="I19" s="150">
        <v>-84.8</v>
      </c>
      <c r="J19" s="150"/>
    </row>
    <row r="20" spans="1:10" ht="16.5">
      <c r="A20" s="83">
        <v>2</v>
      </c>
      <c r="B20" s="151" t="s">
        <v>155</v>
      </c>
      <c r="C20" s="151"/>
      <c r="D20" s="151"/>
      <c r="E20" s="151"/>
      <c r="F20" s="88"/>
      <c r="G20" s="150"/>
      <c r="H20" s="150"/>
      <c r="I20" s="150"/>
      <c r="J20" s="150"/>
    </row>
    <row r="21" spans="1:10" ht="16.5">
      <c r="A21" s="83">
        <v>3</v>
      </c>
      <c r="B21" s="149" t="s">
        <v>156</v>
      </c>
      <c r="C21" s="149"/>
      <c r="D21" s="149"/>
      <c r="E21" s="149"/>
      <c r="F21" s="88">
        <f>F16-F17</f>
        <v>42.4</v>
      </c>
      <c r="G21" s="150">
        <f>G16-G17</f>
        <v>63.6</v>
      </c>
      <c r="H21" s="150"/>
      <c r="I21" s="150">
        <f>I16-I17</f>
        <v>84.8</v>
      </c>
      <c r="J21" s="150"/>
    </row>
    <row r="22" spans="1:10" ht="16.5">
      <c r="A22" s="89"/>
      <c r="B22" s="147" t="s">
        <v>19</v>
      </c>
      <c r="C22" s="147"/>
      <c r="D22" s="147"/>
      <c r="E22" s="147"/>
      <c r="F22" s="90">
        <f>F12</f>
        <v>0</v>
      </c>
      <c r="G22" s="148">
        <f>G12</f>
        <v>0</v>
      </c>
      <c r="H22" s="148"/>
      <c r="I22" s="148">
        <f>I12</f>
        <v>0</v>
      </c>
      <c r="J22" s="148"/>
    </row>
    <row r="23" spans="1:10">
      <c r="F23" s="91"/>
    </row>
    <row r="24" spans="1:10">
      <c r="F24" s="91"/>
    </row>
  </sheetData>
  <mergeCells count="40">
    <mergeCell ref="A8:J8"/>
    <mergeCell ref="F1:J5"/>
    <mergeCell ref="A10:A11"/>
    <mergeCell ref="B10:E11"/>
    <mergeCell ref="F10:J10"/>
    <mergeCell ref="G11:H11"/>
    <mergeCell ref="I11:J11"/>
    <mergeCell ref="B12:E12"/>
    <mergeCell ref="G12:H12"/>
    <mergeCell ref="I12:J12"/>
    <mergeCell ref="B13:E13"/>
    <mergeCell ref="G13:H13"/>
    <mergeCell ref="I13:J13"/>
    <mergeCell ref="B16:E16"/>
    <mergeCell ref="G16:H16"/>
    <mergeCell ref="I16:J16"/>
    <mergeCell ref="B14:E14"/>
    <mergeCell ref="G14:H14"/>
    <mergeCell ref="I14:J14"/>
    <mergeCell ref="B15:E15"/>
    <mergeCell ref="G15:H15"/>
    <mergeCell ref="I15:J15"/>
    <mergeCell ref="B17:E17"/>
    <mergeCell ref="G17:H17"/>
    <mergeCell ref="I17:J17"/>
    <mergeCell ref="B18:E18"/>
    <mergeCell ref="G18:H18"/>
    <mergeCell ref="I18:J18"/>
    <mergeCell ref="B19:E19"/>
    <mergeCell ref="G19:H19"/>
    <mergeCell ref="I19:J19"/>
    <mergeCell ref="B20:E20"/>
    <mergeCell ref="G20:H20"/>
    <mergeCell ref="I20:J20"/>
    <mergeCell ref="B22:E22"/>
    <mergeCell ref="G22:H22"/>
    <mergeCell ref="I22:J22"/>
    <mergeCell ref="B21:E21"/>
    <mergeCell ref="G21:H21"/>
    <mergeCell ref="I21:J21"/>
  </mergeCells>
  <phoneticPr fontId="0" type="noConversion"/>
  <conditionalFormatting sqref="B1:B6">
    <cfRule type="expression" dxfId="0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Приложение6</vt:lpstr>
      <vt:lpstr>'Приложение 5'!Заголовки_для_печати</vt:lpstr>
      <vt:lpstr>'Приложение 1'!Область_печати</vt:lpstr>
      <vt:lpstr>'Приложение 5'!Область_печати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2024-01-11T06:53:26Z</cp:lastPrinted>
  <dcterms:created xsi:type="dcterms:W3CDTF">2006-09-16T00:00:00Z</dcterms:created>
  <dcterms:modified xsi:type="dcterms:W3CDTF">2024-01-11T15:00:04Z</dcterms:modified>
</cp:coreProperties>
</file>